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patri\GACR Dropbox\GACR Team Folder\GACR\jednání předsednictva\2025\251216\info předsedy\"/>
    </mc:Choice>
  </mc:AlternateContent>
  <xr:revisionPtr revIDLastSave="0" documentId="13_ncr:1_{30A99A00-D920-4C2E-82F0-0E1DA4C8A5CE}" xr6:coauthVersionLast="47" xr6:coauthVersionMax="47" xr10:uidLastSave="{00000000-0000-0000-0000-000000000000}"/>
  <bookViews>
    <workbookView xWindow="-98" yWindow="-98" windowWidth="28996" windowHeight="15675" firstSheet="2" activeTab="2" xr2:uid="{BD1AAC17-82ED-4586-8EE9-6E6B678613B5}"/>
  </bookViews>
  <sheets>
    <sheet name="počty financovaných projektů" sheetId="3" r:id="rId1"/>
    <sheet name="účel. výdaje GA ČR" sheetId="2" r:id="rId2"/>
    <sheet name="podíl podpořených projektů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D14" i="3"/>
  <c r="E14" i="3"/>
  <c r="F14" i="3"/>
  <c r="G14" i="3"/>
  <c r="H14" i="3"/>
  <c r="I14" i="3"/>
  <c r="J14" i="3"/>
  <c r="K14" i="3"/>
  <c r="L14" i="3"/>
  <c r="M14" i="3"/>
  <c r="N14" i="3"/>
  <c r="B14" i="3"/>
  <c r="C14" i="2" l="1"/>
  <c r="D14" i="2"/>
  <c r="E14" i="2"/>
  <c r="F14" i="2"/>
  <c r="G14" i="2"/>
  <c r="H14" i="2"/>
  <c r="I14" i="2"/>
  <c r="J14" i="2"/>
  <c r="K14" i="2"/>
  <c r="L14" i="2"/>
  <c r="M14" i="2"/>
  <c r="N14" i="2"/>
  <c r="B14" i="2"/>
  <c r="C29" i="2" l="1"/>
  <c r="D29" i="2"/>
  <c r="E29" i="2"/>
  <c r="F29" i="2"/>
  <c r="G29" i="2"/>
  <c r="H29" i="2"/>
  <c r="I29" i="2"/>
  <c r="J29" i="2"/>
  <c r="K29" i="2"/>
  <c r="L29" i="2"/>
  <c r="M29" i="2"/>
  <c r="N29" i="2"/>
  <c r="B29" i="2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B59" i="1"/>
  <c r="B58" i="1"/>
  <c r="K50" i="1"/>
  <c r="C45" i="1"/>
  <c r="C40" i="1"/>
  <c r="B40" i="1"/>
  <c r="D35" i="1"/>
  <c r="E35" i="1"/>
  <c r="F35" i="1"/>
  <c r="G35" i="1"/>
  <c r="H35" i="1"/>
  <c r="B10" i="1" l="1"/>
  <c r="B5" i="1"/>
  <c r="B60" i="1" l="1"/>
  <c r="I5" i="1" l="1"/>
  <c r="I10" i="1"/>
  <c r="I15" i="1"/>
  <c r="I20" i="1"/>
  <c r="I35" i="1"/>
  <c r="H20" i="1"/>
  <c r="H15" i="1"/>
  <c r="F15" i="1"/>
  <c r="E15" i="1"/>
  <c r="D15" i="1"/>
  <c r="H10" i="1"/>
  <c r="G10" i="1"/>
  <c r="F10" i="1"/>
  <c r="E10" i="1"/>
  <c r="D10" i="1"/>
  <c r="C10" i="1"/>
  <c r="H5" i="1"/>
  <c r="G5" i="1"/>
  <c r="F5" i="1"/>
  <c r="E5" i="1"/>
  <c r="D5" i="1"/>
  <c r="C5" i="1"/>
  <c r="O15" i="1"/>
  <c r="N10" i="1"/>
  <c r="O55" i="1"/>
  <c r="O30" i="1"/>
  <c r="O25" i="1"/>
  <c r="O10" i="1"/>
  <c r="O5" i="1"/>
  <c r="I60" i="1" l="1"/>
  <c r="M60" i="1"/>
  <c r="L60" i="1"/>
  <c r="O60" i="1"/>
  <c r="K60" i="1"/>
  <c r="F60" i="1"/>
  <c r="C60" i="1"/>
  <c r="E60" i="1"/>
  <c r="D60" i="1"/>
  <c r="H60" i="1"/>
  <c r="G60" i="1"/>
  <c r="N60" i="1"/>
  <c r="J60" i="1"/>
  <c r="N30" i="1" l="1"/>
  <c r="M30" i="1"/>
  <c r="L30" i="1"/>
  <c r="K30" i="1"/>
  <c r="N25" i="1"/>
  <c r="M25" i="1"/>
  <c r="L25" i="1"/>
  <c r="K25" i="1"/>
  <c r="J25" i="1"/>
  <c r="N20" i="1"/>
  <c r="L20" i="1"/>
  <c r="J20" i="1"/>
  <c r="N15" i="1"/>
  <c r="M15" i="1"/>
  <c r="L15" i="1"/>
  <c r="K15" i="1"/>
  <c r="J15" i="1"/>
  <c r="M10" i="1"/>
  <c r="L10" i="1"/>
  <c r="K10" i="1"/>
  <c r="J10" i="1"/>
  <c r="N5" i="1"/>
  <c r="M5" i="1"/>
  <c r="L5" i="1"/>
  <c r="K5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Heroldová</author>
  </authors>
  <commentList>
    <comment ref="G13" authorId="0" shapeId="0" xr:uid="{D0F498EE-D131-47EC-A289-4BBAFBFAB9F7}">
      <text>
        <r>
          <rPr>
            <b/>
            <sz val="9"/>
            <color indexed="81"/>
            <rFont val="Tahoma"/>
            <family val="2"/>
            <charset val="238"/>
          </rPr>
          <t>Lucie Heroldová:</t>
        </r>
        <r>
          <rPr>
            <sz val="9"/>
            <color indexed="81"/>
            <rFont val="Tahoma"/>
            <family val="2"/>
            <charset val="238"/>
          </rPr>
          <t xml:space="preserve">
Na základě rozhodnutí předsednictva rakouské agentury FWF nebylo možné podávat návrhy rakousko-českých projektů základního výzkumu s počátkem řešení v roce 2018.</t>
        </r>
      </text>
    </comment>
    <comment ref="G14" authorId="0" shapeId="0" xr:uid="{2AFF5443-4B34-422B-A085-88052B0A1BE2}">
      <text>
        <r>
          <rPr>
            <b/>
            <sz val="9"/>
            <color indexed="81"/>
            <rFont val="Tahoma"/>
            <family val="2"/>
            <charset val="238"/>
          </rPr>
          <t>Lucie Heroldová:</t>
        </r>
        <r>
          <rPr>
            <sz val="9"/>
            <color indexed="81"/>
            <rFont val="Tahoma"/>
            <family val="2"/>
            <charset val="238"/>
          </rPr>
          <t xml:space="preserve">
Na základě rozhodnutí předsednictva rakouské agentury FWF nebylo možné podávat návrhy rakousko-českých projektů základního výzkumu s počátkem řešení v roce 2018.</t>
        </r>
      </text>
    </comment>
  </commentList>
</comments>
</file>

<file path=xl/sharedStrings.xml><?xml version="1.0" encoding="utf-8"?>
<sst xmlns="http://schemas.openxmlformats.org/spreadsheetml/2006/main" count="91" uniqueCount="21">
  <si>
    <t>Počty financovaných projektů dle SGP</t>
  </si>
  <si>
    <t>Skupiny grantových projektů</t>
  </si>
  <si>
    <t>Standardní projekty</t>
  </si>
  <si>
    <t>Mezinárodní bilaterální projekty</t>
  </si>
  <si>
    <t>Mezinárodní Lead Agency projekty</t>
  </si>
  <si>
    <t>Projekty na podporu excelence EXPRO</t>
  </si>
  <si>
    <t>JUNIOR STAR</t>
  </si>
  <si>
    <t>POSTDOC INDIVIDUAL FELLOWSHIP</t>
  </si>
  <si>
    <t>Juniorské granty</t>
  </si>
  <si>
    <t>Podpora mezinárodní spolupráce pro získávání ERC grantů</t>
  </si>
  <si>
    <t>Projekty na podporu excelence v zákl. výzkumu</t>
  </si>
  <si>
    <t>Postdoktorské projekty</t>
  </si>
  <si>
    <t>EUROCORES</t>
  </si>
  <si>
    <t>Celkem</t>
  </si>
  <si>
    <t xml:space="preserve">Vynaložené účelové prostředky GA ČR dle SGP (v tis. Kč) </t>
  </si>
  <si>
    <t xml:space="preserve">Schválené účelové prostředky GA ČR dle SGP (v tis. Kč) </t>
  </si>
  <si>
    <t>Počty projektů s počátkem řešení dle SGP</t>
  </si>
  <si>
    <t>Počet hodnocených návrhů</t>
  </si>
  <si>
    <t>Počet udělených grantů</t>
  </si>
  <si>
    <t>Podíl podpořených projektů</t>
  </si>
  <si>
    <t>Návratové granty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</si>
</sst>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8FF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164" fontId="6" fillId="4" borderId="0" xfId="1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vertical="center"/>
    </xf>
    <xf numFmtId="164" fontId="6" fillId="4" borderId="1" xfId="1" applyNumberFormat="1" applyFont="1" applyFill="1" applyBorder="1" applyAlignment="1">
      <alignment vertical="center"/>
    </xf>
    <xf numFmtId="164" fontId="6" fillId="4" borderId="2" xfId="1" applyNumberFormat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49" fontId="5" fillId="5" borderId="2" xfId="1" applyNumberFormat="1" applyFont="1" applyFill="1" applyBorder="1" applyAlignment="1">
      <alignment vertical="center"/>
    </xf>
    <xf numFmtId="164" fontId="5" fillId="5" borderId="2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165" fontId="6" fillId="4" borderId="0" xfId="1" applyNumberFormat="1" applyFont="1" applyFill="1" applyBorder="1" applyAlignment="1">
      <alignment vertical="center"/>
    </xf>
    <xf numFmtId="165" fontId="6" fillId="3" borderId="0" xfId="1" applyNumberFormat="1" applyFont="1" applyFill="1" applyBorder="1" applyAlignment="1">
      <alignment vertical="center"/>
    </xf>
    <xf numFmtId="0" fontId="0" fillId="3" borderId="0" xfId="0" applyFill="1"/>
    <xf numFmtId="10" fontId="6" fillId="3" borderId="0" xfId="1" applyNumberFormat="1" applyFont="1" applyFill="1" applyBorder="1" applyAlignment="1">
      <alignment vertical="center"/>
    </xf>
    <xf numFmtId="10" fontId="6" fillId="4" borderId="0" xfId="1" applyNumberFormat="1" applyFont="1" applyFill="1" applyBorder="1" applyAlignment="1">
      <alignment vertical="center"/>
    </xf>
    <xf numFmtId="0" fontId="2" fillId="0" borderId="0" xfId="0" applyFont="1"/>
    <xf numFmtId="0" fontId="8" fillId="2" borderId="0" xfId="0" applyFont="1" applyFill="1" applyAlignment="1">
      <alignment vertical="center"/>
    </xf>
    <xf numFmtId="164" fontId="7" fillId="4" borderId="0" xfId="1" applyNumberFormat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5" fontId="7" fillId="4" borderId="0" xfId="1" applyNumberFormat="1" applyFont="1" applyFill="1" applyBorder="1" applyAlignment="1">
      <alignment vertical="center"/>
    </xf>
    <xf numFmtId="0" fontId="2" fillId="3" borderId="0" xfId="0" applyFont="1" applyFill="1"/>
    <xf numFmtId="10" fontId="7" fillId="4" borderId="0" xfId="1" applyNumberFormat="1" applyFont="1" applyFill="1" applyBorder="1" applyAlignment="1">
      <alignment vertical="center"/>
    </xf>
    <xf numFmtId="49" fontId="5" fillId="4" borderId="0" xfId="1" applyNumberFormat="1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vertical="center" wrapText="1"/>
    </xf>
    <xf numFmtId="49" fontId="5" fillId="4" borderId="0" xfId="1" applyNumberFormat="1" applyFont="1" applyFill="1" applyBorder="1" applyAlignment="1">
      <alignment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E5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Standardn</a:t>
            </a:r>
            <a:r>
              <a:rPr lang="cs-CZ"/>
              <a:t>í</a:t>
            </a:r>
            <a:r>
              <a:rPr lang="cs-CZ" baseline="0"/>
              <a:t> projekty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'podíl podpořených projektů'!$A$3</c:f>
              <c:strCache>
                <c:ptCount val="1"/>
                <c:pt idx="0">
                  <c:v>Počet hodnocených návrhů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'podíl podpořených projektů'!$B$2:$O$2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'podíl podpořených projektů'!$B$3:$O$3</c:f>
              <c:numCache>
                <c:formatCode>_-* #,##0_-;\-* #,##0_-;_-* "-"??_-;_-@_-</c:formatCode>
                <c:ptCount val="14"/>
                <c:pt idx="0">
                  <c:v>2427</c:v>
                </c:pt>
                <c:pt idx="1">
                  <c:v>2080</c:v>
                </c:pt>
                <c:pt idx="2">
                  <c:v>1845</c:v>
                </c:pt>
                <c:pt idx="3">
                  <c:v>1937</c:v>
                </c:pt>
                <c:pt idx="4">
                  <c:v>2111</c:v>
                </c:pt>
                <c:pt idx="5">
                  <c:v>2062</c:v>
                </c:pt>
                <c:pt idx="6">
                  <c:v>1954</c:v>
                </c:pt>
                <c:pt idx="7">
                  <c:v>1867</c:v>
                </c:pt>
                <c:pt idx="8">
                  <c:v>2142</c:v>
                </c:pt>
                <c:pt idx="9">
                  <c:v>2492</c:v>
                </c:pt>
                <c:pt idx="10">
                  <c:v>2414</c:v>
                </c:pt>
                <c:pt idx="11">
                  <c:v>2240</c:v>
                </c:pt>
                <c:pt idx="12">
                  <c:v>2291</c:v>
                </c:pt>
                <c:pt idx="13">
                  <c:v>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0-4783-B81B-AD779A5795E6}"/>
            </c:ext>
          </c:extLst>
        </c:ser>
        <c:ser>
          <c:idx val="1"/>
          <c:order val="1"/>
          <c:tx>
            <c:strRef>
              <c:f>'podíl podpořených projektů'!$A$4</c:f>
              <c:strCache>
                <c:ptCount val="1"/>
                <c:pt idx="0">
                  <c:v>Počet udělených grantů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'podíl podpořených projektů'!$B$2:$O$2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'podíl podpořených projektů'!$B$4:$O$4</c:f>
              <c:numCache>
                <c:formatCode>_-* #,##0_-;\-* #,##0_-;_-* "-"??_-;_-@_-</c:formatCode>
                <c:ptCount val="14"/>
                <c:pt idx="0">
                  <c:v>427</c:v>
                </c:pt>
                <c:pt idx="1">
                  <c:v>362</c:v>
                </c:pt>
                <c:pt idx="2">
                  <c:v>500</c:v>
                </c:pt>
                <c:pt idx="3">
                  <c:v>539</c:v>
                </c:pt>
                <c:pt idx="4">
                  <c:v>698</c:v>
                </c:pt>
                <c:pt idx="5">
                  <c:v>548</c:v>
                </c:pt>
                <c:pt idx="6">
                  <c:v>622</c:v>
                </c:pt>
                <c:pt idx="7">
                  <c:v>475</c:v>
                </c:pt>
                <c:pt idx="8">
                  <c:v>354</c:v>
                </c:pt>
                <c:pt idx="9">
                  <c:v>501</c:v>
                </c:pt>
                <c:pt idx="10">
                  <c:v>483</c:v>
                </c:pt>
                <c:pt idx="11">
                  <c:v>332</c:v>
                </c:pt>
                <c:pt idx="12">
                  <c:v>425</c:v>
                </c:pt>
                <c:pt idx="13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0-4783-B81B-AD779A57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317440"/>
        <c:axId val="1372303040"/>
      </c:barChart>
      <c:lineChart>
        <c:grouping val="standard"/>
        <c:varyColors val="0"/>
        <c:ser>
          <c:idx val="2"/>
          <c:order val="2"/>
          <c:tx>
            <c:strRef>
              <c:f>'podíl podpořených projektů'!$A$5</c:f>
              <c:strCache>
                <c:ptCount val="1"/>
                <c:pt idx="0">
                  <c:v>Podíl podpořených projektů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'podíl podpořených projektů'!$B$2:$O$2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'podíl podpořených projektů'!$B$5:$O$5</c:f>
              <c:numCache>
                <c:formatCode>0.0%</c:formatCode>
                <c:ptCount val="14"/>
                <c:pt idx="0">
                  <c:v>0.17593737124021425</c:v>
                </c:pt>
                <c:pt idx="1">
                  <c:v>0.17403846153846153</c:v>
                </c:pt>
                <c:pt idx="2">
                  <c:v>0.27100271002710025</c:v>
                </c:pt>
                <c:pt idx="3">
                  <c:v>0.27826535880227155</c:v>
                </c:pt>
                <c:pt idx="4">
                  <c:v>0.33064898152534344</c:v>
                </c:pt>
                <c:pt idx="5">
                  <c:v>0.26576139670223087</c:v>
                </c:pt>
                <c:pt idx="6">
                  <c:v>0.31832139201637666</c:v>
                </c:pt>
                <c:pt idx="7">
                  <c:v>0.2544188537761114</c:v>
                </c:pt>
                <c:pt idx="8">
                  <c:v>0.16526610644257703</c:v>
                </c:pt>
                <c:pt idx="9">
                  <c:v>0.20104333868378813</c:v>
                </c:pt>
                <c:pt idx="10">
                  <c:v>0.20008285004142501</c:v>
                </c:pt>
                <c:pt idx="11">
                  <c:v>0.14821428571428572</c:v>
                </c:pt>
                <c:pt idx="12">
                  <c:v>0.18550851156700132</c:v>
                </c:pt>
                <c:pt idx="13">
                  <c:v>0.13953488372093023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0-4783-B81B-AD779A57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311200"/>
        <c:axId val="1372316960"/>
      </c:lineChart>
      <c:catAx>
        <c:axId val="13723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2303040"/>
        <c:crosses val="autoZero"/>
        <c:auto val="1"/>
        <c:lblAlgn val="ctr"/>
        <c:lblOffset val="100"/>
        <c:noMultiLvlLbl val="0"/>
      </c:catAx>
      <c:valAx>
        <c:axId val="137230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2317440"/>
        <c:crosses val="autoZero"/>
        <c:crossBetween val="between"/>
      </c:valAx>
      <c:valAx>
        <c:axId val="13723169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2311200"/>
        <c:crosses val="max"/>
        <c:crossBetween val="between"/>
      </c:valAx>
      <c:catAx>
        <c:axId val="1372311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7231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166688</xdr:colOff>
      <xdr:row>0</xdr:row>
      <xdr:rowOff>195263</xdr:rowOff>
    </xdr:from>
    <xdr:to>
      <xdr:col>29</xdr:col>
      <xdr:colOff>442913</xdr:colOff>
      <xdr:row>27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561AAC-1A76-D5C0-20FD-65723BC69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C51F-2D81-44DB-9D43-05D5C2D45273}">
  <dimension ref="A1:N14"/>
  <sheetViews>
    <sheetView workbookViewId="0">
      <selection activeCell="H7" sqref="H7"/>
    </sheetView>
  </sheetViews>
  <sheetFormatPr defaultRowHeight="14.25"/>
  <cols>
    <col min="1" max="1" width="29.28515625" customWidth="1"/>
    <col min="2" max="2" width="14" bestFit="1" customWidth="1"/>
    <col min="3" max="3" width="12.85546875" bestFit="1" customWidth="1"/>
    <col min="4" max="4" width="14" bestFit="1" customWidth="1"/>
    <col min="5" max="5" width="12.85546875" bestFit="1" customWidth="1"/>
    <col min="6" max="7" width="12.7109375" customWidth="1"/>
    <col min="8" max="8" width="11.28515625" customWidth="1"/>
    <col min="9" max="9" width="12.85546875" bestFit="1" customWidth="1"/>
    <col min="10" max="10" width="14" bestFit="1" customWidth="1"/>
    <col min="11" max="11" width="12.85546875" bestFit="1" customWidth="1"/>
    <col min="12" max="13" width="12.7109375" customWidth="1"/>
    <col min="14" max="14" width="11.28515625" customWidth="1"/>
  </cols>
  <sheetData>
    <row r="1" spans="1:14" ht="18">
      <c r="A1" s="1" t="s">
        <v>0</v>
      </c>
    </row>
    <row r="2" spans="1:14" ht="25.15" customHeight="1">
      <c r="A2" s="2" t="s">
        <v>1</v>
      </c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  <c r="M2" s="3">
        <v>2024</v>
      </c>
      <c r="N2" s="3">
        <v>2025</v>
      </c>
    </row>
    <row r="3" spans="1:14" ht="20.100000000000001" customHeight="1">
      <c r="A3" s="25" t="s">
        <v>2</v>
      </c>
      <c r="B3" s="5">
        <v>1690</v>
      </c>
      <c r="C3" s="4">
        <v>1554</v>
      </c>
      <c r="D3" s="5">
        <v>1593</v>
      </c>
      <c r="E3" s="6">
        <v>1721</v>
      </c>
      <c r="F3" s="5">
        <v>1745</v>
      </c>
      <c r="G3" s="4">
        <v>1744</v>
      </c>
      <c r="H3" s="5">
        <v>1816</v>
      </c>
      <c r="I3" s="4">
        <v>1607</v>
      </c>
      <c r="J3" s="5">
        <v>1406</v>
      </c>
      <c r="K3" s="6">
        <v>1301</v>
      </c>
      <c r="L3" s="5">
        <v>1304</v>
      </c>
      <c r="M3" s="4">
        <v>1346</v>
      </c>
      <c r="N3" s="5">
        <v>1210</v>
      </c>
    </row>
    <row r="4" spans="1:14" ht="20.100000000000001" customHeight="1">
      <c r="A4" s="26" t="s">
        <v>3</v>
      </c>
      <c r="B4" s="8">
        <v>37</v>
      </c>
      <c r="C4" s="7">
        <v>33</v>
      </c>
      <c r="D4" s="8">
        <v>35</v>
      </c>
      <c r="E4" s="7">
        <v>34</v>
      </c>
      <c r="F4" s="8">
        <v>40</v>
      </c>
      <c r="G4" s="7">
        <v>50</v>
      </c>
      <c r="H4" s="8">
        <v>57</v>
      </c>
      <c r="I4" s="7">
        <v>79</v>
      </c>
      <c r="J4" s="8">
        <v>92</v>
      </c>
      <c r="K4" s="7">
        <v>77</v>
      </c>
      <c r="L4" s="8">
        <v>42</v>
      </c>
      <c r="M4" s="7">
        <v>21</v>
      </c>
      <c r="N4" s="8">
        <v>12</v>
      </c>
    </row>
    <row r="5" spans="1:14" ht="20.100000000000001" customHeight="1">
      <c r="A5" s="26" t="s">
        <v>4</v>
      </c>
      <c r="B5" s="8"/>
      <c r="C5" s="7"/>
      <c r="D5" s="8"/>
      <c r="E5" s="7">
        <v>9</v>
      </c>
      <c r="F5" s="8">
        <v>30</v>
      </c>
      <c r="G5" s="7">
        <v>20</v>
      </c>
      <c r="H5" s="8">
        <v>22</v>
      </c>
      <c r="I5" s="7">
        <v>22</v>
      </c>
      <c r="J5" s="8">
        <v>80</v>
      </c>
      <c r="K5" s="7">
        <v>127</v>
      </c>
      <c r="L5" s="8">
        <v>180</v>
      </c>
      <c r="M5" s="7">
        <v>213</v>
      </c>
      <c r="N5" s="8">
        <v>240</v>
      </c>
    </row>
    <row r="6" spans="1:14" ht="20.100000000000001" customHeight="1">
      <c r="A6" s="27" t="s">
        <v>5</v>
      </c>
      <c r="B6" s="5"/>
      <c r="C6" s="7"/>
      <c r="D6" s="5"/>
      <c r="E6" s="6"/>
      <c r="F6" s="5"/>
      <c r="G6" s="4"/>
      <c r="H6" s="5">
        <v>36</v>
      </c>
      <c r="I6" s="7">
        <v>58</v>
      </c>
      <c r="J6" s="5">
        <v>73</v>
      </c>
      <c r="K6" s="6">
        <v>72</v>
      </c>
      <c r="L6" s="5">
        <v>82</v>
      </c>
      <c r="M6" s="4">
        <v>47</v>
      </c>
      <c r="N6" s="5">
        <v>40</v>
      </c>
    </row>
    <row r="7" spans="1:14" ht="20.100000000000001" customHeight="1">
      <c r="A7" s="26" t="s">
        <v>6</v>
      </c>
      <c r="B7" s="8"/>
      <c r="C7" s="7"/>
      <c r="D7" s="8"/>
      <c r="E7" s="7"/>
      <c r="F7" s="8"/>
      <c r="G7" s="7"/>
      <c r="H7" s="8"/>
      <c r="I7" s="7"/>
      <c r="J7" s="8">
        <v>30</v>
      </c>
      <c r="K7" s="7">
        <v>41</v>
      </c>
      <c r="L7" s="8">
        <v>63</v>
      </c>
      <c r="M7" s="7">
        <v>79</v>
      </c>
      <c r="N7" s="8">
        <v>95</v>
      </c>
    </row>
    <row r="8" spans="1:14" ht="20.100000000000001" customHeight="1">
      <c r="A8" s="27" t="s">
        <v>7</v>
      </c>
      <c r="B8" s="5"/>
      <c r="C8" s="7"/>
      <c r="D8" s="5"/>
      <c r="E8" s="6"/>
      <c r="F8" s="5"/>
      <c r="G8" s="7"/>
      <c r="H8" s="5"/>
      <c r="I8" s="7"/>
      <c r="J8" s="5"/>
      <c r="K8" s="6">
        <v>23</v>
      </c>
      <c r="L8" s="5">
        <v>42</v>
      </c>
      <c r="M8" s="7">
        <v>61</v>
      </c>
      <c r="N8" s="5">
        <v>77</v>
      </c>
    </row>
    <row r="9" spans="1:14" ht="20.100000000000001" customHeight="1">
      <c r="A9" s="25" t="s">
        <v>8</v>
      </c>
      <c r="B9" s="5"/>
      <c r="C9" s="4"/>
      <c r="D9" s="5">
        <v>57</v>
      </c>
      <c r="E9" s="6">
        <v>129</v>
      </c>
      <c r="F9" s="5">
        <v>216</v>
      </c>
      <c r="G9" s="4">
        <v>225</v>
      </c>
      <c r="H9" s="5">
        <v>252</v>
      </c>
      <c r="I9" s="4">
        <v>261</v>
      </c>
      <c r="J9" s="5">
        <v>191</v>
      </c>
      <c r="K9" s="6">
        <v>101</v>
      </c>
      <c r="L9" s="5">
        <v>3</v>
      </c>
      <c r="M9" s="4"/>
      <c r="N9" s="5"/>
    </row>
    <row r="10" spans="1:14" ht="26.25">
      <c r="A10" s="27" t="s">
        <v>9</v>
      </c>
      <c r="B10" s="8"/>
      <c r="C10" s="7"/>
      <c r="D10" s="8"/>
      <c r="E10" s="7"/>
      <c r="F10" s="8"/>
      <c r="G10" s="7"/>
      <c r="H10" s="8"/>
      <c r="I10" s="7"/>
      <c r="J10" s="8"/>
      <c r="K10" s="7">
        <v>1</v>
      </c>
      <c r="L10" s="8"/>
      <c r="M10" s="7"/>
      <c r="N10" s="8"/>
    </row>
    <row r="11" spans="1:14" ht="26.25">
      <c r="A11" s="27" t="s">
        <v>10</v>
      </c>
      <c r="B11" s="8">
        <v>25</v>
      </c>
      <c r="C11" s="7">
        <v>37</v>
      </c>
      <c r="D11" s="8">
        <v>37</v>
      </c>
      <c r="E11" s="7">
        <v>37</v>
      </c>
      <c r="F11" s="8">
        <v>35</v>
      </c>
      <c r="G11" s="7">
        <v>36</v>
      </c>
      <c r="H11" s="8"/>
      <c r="I11" s="7"/>
      <c r="J11" s="8"/>
      <c r="K11" s="7"/>
      <c r="L11" s="8"/>
      <c r="M11" s="7"/>
      <c r="N11" s="8"/>
    </row>
    <row r="12" spans="1:14" ht="20.100000000000001" customHeight="1">
      <c r="A12" s="27" t="s">
        <v>11</v>
      </c>
      <c r="B12" s="8">
        <v>424</v>
      </c>
      <c r="C12" s="7">
        <v>440</v>
      </c>
      <c r="D12" s="8">
        <v>268</v>
      </c>
      <c r="E12" s="7">
        <v>142</v>
      </c>
      <c r="F12" s="8">
        <v>13</v>
      </c>
      <c r="G12" s="7"/>
      <c r="H12" s="8"/>
      <c r="I12" s="7"/>
      <c r="J12" s="8"/>
      <c r="K12" s="7"/>
      <c r="L12" s="8"/>
      <c r="M12" s="7"/>
      <c r="N12" s="8"/>
    </row>
    <row r="13" spans="1:14" ht="20.100000000000001" customHeight="1">
      <c r="A13" s="27" t="s">
        <v>12</v>
      </c>
      <c r="B13" s="8">
        <v>7</v>
      </c>
      <c r="C13" s="7">
        <v>1</v>
      </c>
      <c r="D13" s="8"/>
      <c r="E13" s="7"/>
      <c r="F13" s="8"/>
      <c r="G13" s="7"/>
      <c r="H13" s="8"/>
      <c r="I13" s="7"/>
      <c r="J13" s="8"/>
      <c r="K13" s="7"/>
      <c r="L13" s="8"/>
      <c r="M13" s="7"/>
      <c r="N13" s="8"/>
    </row>
    <row r="14" spans="1:14" s="11" customFormat="1" ht="25.15" customHeight="1">
      <c r="A14" s="9" t="s">
        <v>13</v>
      </c>
      <c r="B14" s="10">
        <f>SUM(B3:B13)</f>
        <v>2183</v>
      </c>
      <c r="C14" s="10">
        <f t="shared" ref="C14:N14" si="0">SUM(C3:C13)</f>
        <v>2065</v>
      </c>
      <c r="D14" s="10">
        <f t="shared" si="0"/>
        <v>1990</v>
      </c>
      <c r="E14" s="10">
        <f t="shared" si="0"/>
        <v>2072</v>
      </c>
      <c r="F14" s="10">
        <f t="shared" si="0"/>
        <v>2079</v>
      </c>
      <c r="G14" s="10">
        <f t="shared" si="0"/>
        <v>2075</v>
      </c>
      <c r="H14" s="10">
        <f t="shared" si="0"/>
        <v>2183</v>
      </c>
      <c r="I14" s="10">
        <f t="shared" si="0"/>
        <v>2027</v>
      </c>
      <c r="J14" s="10">
        <f t="shared" si="0"/>
        <v>1872</v>
      </c>
      <c r="K14" s="10">
        <f t="shared" si="0"/>
        <v>1743</v>
      </c>
      <c r="L14" s="10">
        <f t="shared" si="0"/>
        <v>1716</v>
      </c>
      <c r="M14" s="10">
        <f t="shared" si="0"/>
        <v>1767</v>
      </c>
      <c r="N14" s="10">
        <f t="shared" si="0"/>
        <v>1674</v>
      </c>
    </row>
  </sheetData>
  <pageMargins left="0.7" right="0.7" top="0.78740157499999996" bottom="0.78740157499999996" header="0.3" footer="0.3"/>
  <ignoredErrors>
    <ignoredError sqref="B14:N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42FE-2216-4113-8731-A7EA50F354F0}">
  <dimension ref="A1:O29"/>
  <sheetViews>
    <sheetView topLeftCell="A9" workbookViewId="0">
      <selection activeCell="D16" sqref="D16"/>
    </sheetView>
  </sheetViews>
  <sheetFormatPr defaultRowHeight="14.25"/>
  <cols>
    <col min="1" max="1" width="29.28515625" customWidth="1"/>
    <col min="2" max="9" width="13" customWidth="1"/>
    <col min="10" max="10" width="14.140625" bestFit="1" customWidth="1"/>
    <col min="11" max="11" width="13" bestFit="1" customWidth="1"/>
    <col min="12" max="13" width="12.7109375" customWidth="1"/>
    <col min="14" max="14" width="11.28515625" customWidth="1"/>
    <col min="15" max="15" width="13.140625" bestFit="1" customWidth="1"/>
  </cols>
  <sheetData>
    <row r="1" spans="1:15" ht="18">
      <c r="A1" s="1" t="s">
        <v>14</v>
      </c>
      <c r="B1" s="1"/>
      <c r="C1" s="1"/>
      <c r="D1" s="1"/>
      <c r="E1" s="1"/>
      <c r="F1" s="1"/>
      <c r="G1" s="1"/>
      <c r="H1" s="1"/>
    </row>
    <row r="2" spans="1:15" ht="25.15" customHeight="1">
      <c r="A2" s="2" t="s">
        <v>1</v>
      </c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  <c r="M2" s="3">
        <v>2024</v>
      </c>
      <c r="N2" s="3">
        <v>2025</v>
      </c>
    </row>
    <row r="3" spans="1:15" ht="20.100000000000001" customHeight="1">
      <c r="A3" s="25" t="s">
        <v>2</v>
      </c>
      <c r="B3" s="5">
        <v>2505378</v>
      </c>
      <c r="C3" s="4">
        <v>2552850</v>
      </c>
      <c r="D3" s="5">
        <v>2752629</v>
      </c>
      <c r="E3" s="6">
        <v>2973250</v>
      </c>
      <c r="F3" s="5">
        <v>2983665</v>
      </c>
      <c r="G3" s="4">
        <v>2969926</v>
      </c>
      <c r="H3" s="5">
        <v>3313614</v>
      </c>
      <c r="I3" s="4">
        <v>3194402</v>
      </c>
      <c r="J3" s="5">
        <v>2983222</v>
      </c>
      <c r="K3" s="6">
        <v>2949723</v>
      </c>
      <c r="L3" s="5">
        <v>3147410</v>
      </c>
      <c r="M3" s="4">
        <v>3254495</v>
      </c>
      <c r="N3" s="5">
        <v>3162608</v>
      </c>
    </row>
    <row r="4" spans="1:15" ht="20.100000000000001" customHeight="1">
      <c r="A4" s="26" t="s">
        <v>3</v>
      </c>
      <c r="B4" s="8">
        <v>54760</v>
      </c>
      <c r="C4" s="7">
        <v>49598</v>
      </c>
      <c r="D4" s="8">
        <v>54556</v>
      </c>
      <c r="E4" s="7">
        <v>52300</v>
      </c>
      <c r="F4" s="8">
        <v>62218</v>
      </c>
      <c r="G4" s="7">
        <v>80359</v>
      </c>
      <c r="H4" s="8">
        <v>97590</v>
      </c>
      <c r="I4" s="7">
        <v>153741</v>
      </c>
      <c r="J4" s="8">
        <v>188391</v>
      </c>
      <c r="K4" s="7">
        <v>158827</v>
      </c>
      <c r="L4" s="8">
        <v>95981</v>
      </c>
      <c r="M4" s="7">
        <v>45859</v>
      </c>
      <c r="N4" s="8">
        <v>26448</v>
      </c>
    </row>
    <row r="5" spans="1:15" ht="20.100000000000001" customHeight="1">
      <c r="A5" s="26" t="s">
        <v>4</v>
      </c>
      <c r="B5" s="8"/>
      <c r="C5" s="7"/>
      <c r="D5" s="8"/>
      <c r="E5" s="7">
        <v>14991</v>
      </c>
      <c r="F5" s="8">
        <v>48253</v>
      </c>
      <c r="G5" s="7">
        <v>30600</v>
      </c>
      <c r="H5" s="8">
        <v>36076</v>
      </c>
      <c r="I5" s="7">
        <v>39757</v>
      </c>
      <c r="J5" s="8">
        <v>127747</v>
      </c>
      <c r="K5" s="7">
        <v>238646</v>
      </c>
      <c r="L5" s="8">
        <v>362159</v>
      </c>
      <c r="M5" s="7">
        <v>421145</v>
      </c>
      <c r="N5" s="8">
        <v>477913</v>
      </c>
    </row>
    <row r="6" spans="1:15" ht="20.100000000000001" customHeight="1">
      <c r="A6" s="27" t="s">
        <v>5</v>
      </c>
      <c r="B6" s="5"/>
      <c r="C6" s="7"/>
      <c r="D6" s="5"/>
      <c r="E6" s="6"/>
      <c r="F6" s="5"/>
      <c r="G6" s="4"/>
      <c r="H6" s="8">
        <v>346319</v>
      </c>
      <c r="I6" s="7">
        <v>478023</v>
      </c>
      <c r="J6" s="5">
        <v>608944</v>
      </c>
      <c r="K6" s="6">
        <v>597002</v>
      </c>
      <c r="L6" s="5">
        <v>673798</v>
      </c>
      <c r="M6" s="4">
        <v>380099</v>
      </c>
      <c r="N6" s="5">
        <v>336678</v>
      </c>
    </row>
    <row r="7" spans="1:15" ht="20.100000000000001" customHeight="1">
      <c r="A7" s="26" t="s">
        <v>6</v>
      </c>
      <c r="B7" s="8"/>
      <c r="C7" s="7"/>
      <c r="D7" s="8"/>
      <c r="E7" s="7"/>
      <c r="F7" s="8"/>
      <c r="G7" s="7"/>
      <c r="H7" s="8"/>
      <c r="I7" s="7"/>
      <c r="J7" s="8">
        <v>113625</v>
      </c>
      <c r="K7" s="7">
        <v>179296</v>
      </c>
      <c r="L7" s="8">
        <v>277687</v>
      </c>
      <c r="M7" s="7">
        <v>349982</v>
      </c>
      <c r="N7" s="8">
        <v>404971</v>
      </c>
    </row>
    <row r="8" spans="1:15" ht="20.100000000000001" customHeight="1">
      <c r="A8" s="27" t="s">
        <v>7</v>
      </c>
      <c r="B8" s="5"/>
      <c r="C8" s="7"/>
      <c r="D8" s="5"/>
      <c r="E8" s="6"/>
      <c r="F8" s="5"/>
      <c r="G8" s="7"/>
      <c r="H8" s="5"/>
      <c r="I8" s="7"/>
      <c r="J8" s="5"/>
      <c r="K8" s="6">
        <v>22942</v>
      </c>
      <c r="L8" s="5">
        <v>52187</v>
      </c>
      <c r="M8" s="7">
        <v>88872</v>
      </c>
      <c r="N8" s="5">
        <v>96133</v>
      </c>
    </row>
    <row r="9" spans="1:15" ht="20.100000000000001" customHeight="1">
      <c r="A9" s="25" t="s">
        <v>8</v>
      </c>
      <c r="B9" s="5"/>
      <c r="C9" s="4"/>
      <c r="D9" s="5">
        <v>89791</v>
      </c>
      <c r="E9" s="6">
        <v>213614</v>
      </c>
      <c r="F9" s="5">
        <v>354364</v>
      </c>
      <c r="G9" s="4">
        <v>380311</v>
      </c>
      <c r="H9" s="5">
        <v>447548</v>
      </c>
      <c r="I9" s="4">
        <v>496830</v>
      </c>
      <c r="J9" s="5">
        <v>373205</v>
      </c>
      <c r="K9" s="6">
        <v>200615</v>
      </c>
      <c r="L9" s="5">
        <v>5516</v>
      </c>
      <c r="M9" s="4"/>
      <c r="N9" s="5"/>
    </row>
    <row r="10" spans="1:15" ht="26.25">
      <c r="A10" s="27" t="s">
        <v>9</v>
      </c>
      <c r="B10" s="8"/>
      <c r="C10" s="7"/>
      <c r="D10" s="8"/>
      <c r="E10" s="7"/>
      <c r="F10" s="8"/>
      <c r="G10" s="7"/>
      <c r="H10" s="8"/>
      <c r="I10" s="7"/>
      <c r="J10" s="8"/>
      <c r="K10" s="7">
        <v>395</v>
      </c>
      <c r="L10" s="8"/>
      <c r="M10" s="7"/>
      <c r="N10" s="8"/>
    </row>
    <row r="11" spans="1:15" ht="26.25">
      <c r="A11" s="27" t="s">
        <v>10</v>
      </c>
      <c r="B11" s="8">
        <v>328428</v>
      </c>
      <c r="C11" s="7">
        <v>468169</v>
      </c>
      <c r="D11" s="8">
        <v>485517</v>
      </c>
      <c r="E11" s="7">
        <v>490282</v>
      </c>
      <c r="F11" s="8">
        <v>463058</v>
      </c>
      <c r="G11" s="7">
        <v>485648</v>
      </c>
      <c r="H11" s="8"/>
      <c r="I11" s="7"/>
      <c r="J11" s="8"/>
      <c r="K11" s="7"/>
      <c r="L11" s="8"/>
      <c r="M11" s="7"/>
      <c r="N11" s="8"/>
    </row>
    <row r="12" spans="1:15" ht="20.100000000000001" customHeight="1">
      <c r="A12" s="27" t="s">
        <v>11</v>
      </c>
      <c r="B12" s="8">
        <v>248237</v>
      </c>
      <c r="C12" s="7">
        <v>278215</v>
      </c>
      <c r="D12" s="8">
        <v>177377</v>
      </c>
      <c r="E12" s="7">
        <v>93691</v>
      </c>
      <c r="F12" s="8">
        <v>7004</v>
      </c>
      <c r="G12" s="7"/>
      <c r="H12" s="8"/>
      <c r="I12" s="7"/>
      <c r="J12" s="8"/>
      <c r="K12" s="7"/>
      <c r="L12" s="8"/>
      <c r="M12" s="7"/>
      <c r="N12" s="8"/>
    </row>
    <row r="13" spans="1:15" ht="20.100000000000001" customHeight="1">
      <c r="A13" s="27" t="s">
        <v>12</v>
      </c>
      <c r="B13" s="8">
        <v>8696</v>
      </c>
      <c r="C13" s="7">
        <v>543</v>
      </c>
      <c r="D13" s="8"/>
      <c r="E13" s="7"/>
      <c r="F13" s="8"/>
      <c r="G13" s="7"/>
      <c r="H13" s="8"/>
      <c r="I13" s="7"/>
      <c r="J13" s="8"/>
      <c r="K13" s="7"/>
      <c r="L13" s="8"/>
      <c r="M13" s="7"/>
      <c r="N13" s="8"/>
    </row>
    <row r="14" spans="1:15" s="11" customFormat="1" ht="25.15" customHeight="1">
      <c r="A14" s="9" t="s">
        <v>13</v>
      </c>
      <c r="B14" s="10">
        <f>SUM(B3:B13)</f>
        <v>3145499</v>
      </c>
      <c r="C14" s="10">
        <f t="shared" ref="C14:N14" si="0">SUM(C3:C13)</f>
        <v>3349375</v>
      </c>
      <c r="D14" s="10">
        <f t="shared" si="0"/>
        <v>3559870</v>
      </c>
      <c r="E14" s="10">
        <f t="shared" si="0"/>
        <v>3838128</v>
      </c>
      <c r="F14" s="10">
        <f t="shared" si="0"/>
        <v>3918562</v>
      </c>
      <c r="G14" s="10">
        <f t="shared" si="0"/>
        <v>3946844</v>
      </c>
      <c r="H14" s="10">
        <f t="shared" si="0"/>
        <v>4241147</v>
      </c>
      <c r="I14" s="10">
        <f t="shared" si="0"/>
        <v>4362753</v>
      </c>
      <c r="J14" s="10">
        <f t="shared" si="0"/>
        <v>4395134</v>
      </c>
      <c r="K14" s="10">
        <f t="shared" si="0"/>
        <v>4347446</v>
      </c>
      <c r="L14" s="10">
        <f t="shared" si="0"/>
        <v>4614738</v>
      </c>
      <c r="M14" s="10">
        <f t="shared" si="0"/>
        <v>4540452</v>
      </c>
      <c r="N14" s="10">
        <f t="shared" si="0"/>
        <v>4504751</v>
      </c>
    </row>
    <row r="15" spans="1:15">
      <c r="I15" s="12"/>
      <c r="J15" s="12"/>
      <c r="K15" s="12"/>
      <c r="L15" s="12"/>
      <c r="M15" s="12"/>
      <c r="N15" s="12"/>
      <c r="O15" s="12"/>
    </row>
    <row r="16" spans="1:15" ht="18">
      <c r="A16" s="1" t="s">
        <v>15</v>
      </c>
      <c r="B16" s="1"/>
      <c r="C16" s="1"/>
      <c r="D16" s="1"/>
      <c r="E16" s="1"/>
      <c r="F16" s="1"/>
      <c r="G16" s="1"/>
      <c r="H16" s="1"/>
    </row>
    <row r="17" spans="1:14" ht="25.15" customHeight="1">
      <c r="A17" s="2" t="s">
        <v>1</v>
      </c>
      <c r="B17" s="3">
        <v>2013</v>
      </c>
      <c r="C17" s="3">
        <v>2014</v>
      </c>
      <c r="D17" s="3">
        <v>2015</v>
      </c>
      <c r="E17" s="3">
        <v>2016</v>
      </c>
      <c r="F17" s="3">
        <v>2017</v>
      </c>
      <c r="G17" s="3">
        <v>2018</v>
      </c>
      <c r="H17" s="3">
        <v>2019</v>
      </c>
      <c r="I17" s="3">
        <v>2020</v>
      </c>
      <c r="J17" s="3">
        <v>2021</v>
      </c>
      <c r="K17" s="3">
        <v>2022</v>
      </c>
      <c r="L17" s="3">
        <v>2023</v>
      </c>
      <c r="M17" s="3">
        <v>2024</v>
      </c>
      <c r="N17" s="3">
        <v>2025</v>
      </c>
    </row>
    <row r="18" spans="1:14" ht="20.100000000000001" customHeight="1">
      <c r="A18" s="25" t="s">
        <v>2</v>
      </c>
      <c r="B18" s="5">
        <v>2460578</v>
      </c>
      <c r="C18" s="4">
        <v>2532819</v>
      </c>
      <c r="D18" s="5">
        <v>2736535.64</v>
      </c>
      <c r="E18" s="6">
        <v>2886536</v>
      </c>
      <c r="F18" s="5">
        <v>3078241</v>
      </c>
      <c r="G18" s="4">
        <v>3027762</v>
      </c>
      <c r="H18" s="5">
        <v>3258960</v>
      </c>
      <c r="I18" s="4">
        <v>3033360</v>
      </c>
      <c r="J18" s="5">
        <v>3003360</v>
      </c>
      <c r="K18" s="6">
        <v>3003360</v>
      </c>
      <c r="L18" s="5">
        <v>2988360</v>
      </c>
      <c r="M18" s="4">
        <v>3147590.0329999998</v>
      </c>
      <c r="N18" s="5">
        <v>3120590.0329999998</v>
      </c>
    </row>
    <row r="19" spans="1:14" ht="20.100000000000001" customHeight="1">
      <c r="A19" s="26" t="s">
        <v>3</v>
      </c>
      <c r="B19" s="8">
        <v>53336</v>
      </c>
      <c r="C19" s="7">
        <v>53336</v>
      </c>
      <c r="D19" s="8">
        <v>38336</v>
      </c>
      <c r="E19" s="7">
        <v>33336</v>
      </c>
      <c r="F19" s="8">
        <v>103824</v>
      </c>
      <c r="G19" s="7">
        <v>129059</v>
      </c>
      <c r="H19" s="8">
        <v>89059</v>
      </c>
      <c r="I19" s="7">
        <v>89059</v>
      </c>
      <c r="J19" s="8">
        <v>89059</v>
      </c>
      <c r="K19" s="7">
        <v>174059</v>
      </c>
      <c r="L19" s="8">
        <v>63571</v>
      </c>
      <c r="M19" s="7">
        <v>63571</v>
      </c>
      <c r="N19" s="8">
        <v>63571</v>
      </c>
    </row>
    <row r="20" spans="1:14" ht="20.100000000000001" customHeight="1">
      <c r="A20" s="26" t="s">
        <v>4</v>
      </c>
      <c r="B20" s="8"/>
      <c r="C20" s="7"/>
      <c r="D20" s="8">
        <v>15000</v>
      </c>
      <c r="E20" s="7">
        <v>20000</v>
      </c>
      <c r="F20" s="8">
        <v>72100</v>
      </c>
      <c r="G20" s="7">
        <v>72983</v>
      </c>
      <c r="H20" s="8">
        <v>72983</v>
      </c>
      <c r="I20" s="7">
        <v>72983</v>
      </c>
      <c r="J20" s="8">
        <v>62983</v>
      </c>
      <c r="K20" s="7">
        <v>308148</v>
      </c>
      <c r="L20" s="8">
        <v>378636.386</v>
      </c>
      <c r="M20" s="7">
        <v>378636</v>
      </c>
      <c r="N20" s="8">
        <v>378636.386</v>
      </c>
    </row>
    <row r="21" spans="1:14" ht="20.100000000000001" customHeight="1">
      <c r="A21" s="27" t="s">
        <v>5</v>
      </c>
      <c r="B21" s="5"/>
      <c r="C21" s="7"/>
      <c r="D21" s="5"/>
      <c r="E21" s="6"/>
      <c r="F21" s="5"/>
      <c r="G21" s="4"/>
      <c r="H21" s="5">
        <v>350000</v>
      </c>
      <c r="I21" s="7">
        <v>545361</v>
      </c>
      <c r="J21" s="5">
        <v>625361</v>
      </c>
      <c r="K21" s="6">
        <v>575361</v>
      </c>
      <c r="L21" s="5">
        <v>625361</v>
      </c>
      <c r="M21" s="4">
        <v>425361</v>
      </c>
      <c r="N21" s="5">
        <v>625361</v>
      </c>
    </row>
    <row r="22" spans="1:14" ht="20.100000000000001" customHeight="1">
      <c r="A22" s="26" t="s">
        <v>6</v>
      </c>
      <c r="B22" s="8"/>
      <c r="C22" s="7"/>
      <c r="D22" s="8"/>
      <c r="E22" s="7"/>
      <c r="F22" s="8"/>
      <c r="G22" s="7"/>
      <c r="H22" s="8"/>
      <c r="I22" s="7"/>
      <c r="J22" s="8">
        <v>115998</v>
      </c>
      <c r="K22" s="7">
        <v>200000</v>
      </c>
      <c r="L22" s="8">
        <v>375000</v>
      </c>
      <c r="M22" s="7">
        <v>375000</v>
      </c>
      <c r="N22" s="8">
        <v>375000</v>
      </c>
    </row>
    <row r="23" spans="1:14" ht="20.100000000000001" customHeight="1">
      <c r="A23" s="27" t="s">
        <v>7</v>
      </c>
      <c r="B23" s="5"/>
      <c r="C23" s="7"/>
      <c r="D23" s="5"/>
      <c r="E23" s="6"/>
      <c r="F23" s="5"/>
      <c r="G23" s="7"/>
      <c r="H23" s="5"/>
      <c r="I23" s="7"/>
      <c r="J23" s="5"/>
      <c r="K23" s="6">
        <v>100000</v>
      </c>
      <c r="L23" s="5">
        <v>100000</v>
      </c>
      <c r="M23" s="7">
        <v>100000</v>
      </c>
      <c r="N23" s="5">
        <v>100000</v>
      </c>
    </row>
    <row r="24" spans="1:14" ht="20.100000000000001" customHeight="1">
      <c r="A24" s="25" t="s">
        <v>8</v>
      </c>
      <c r="B24" s="5"/>
      <c r="C24" s="4"/>
      <c r="D24" s="5">
        <v>100000</v>
      </c>
      <c r="E24" s="6">
        <v>200000</v>
      </c>
      <c r="F24" s="5">
        <v>400000</v>
      </c>
      <c r="G24" s="4">
        <v>500000</v>
      </c>
      <c r="H24" s="5">
        <v>500000</v>
      </c>
      <c r="I24" s="4">
        <v>500000</v>
      </c>
      <c r="J24" s="5">
        <v>364002</v>
      </c>
      <c r="K24" s="6">
        <v>185000</v>
      </c>
      <c r="L24" s="5"/>
      <c r="M24" s="4"/>
      <c r="N24" s="5"/>
    </row>
    <row r="25" spans="1:14" ht="26.25">
      <c r="A25" s="27" t="s">
        <v>9</v>
      </c>
      <c r="B25" s="8"/>
      <c r="C25" s="7"/>
      <c r="D25" s="8"/>
      <c r="E25" s="7"/>
      <c r="F25" s="8">
        <v>10000</v>
      </c>
      <c r="G25" s="7">
        <v>10000</v>
      </c>
      <c r="H25" s="8">
        <v>10000</v>
      </c>
      <c r="I25" s="7">
        <v>10000</v>
      </c>
      <c r="J25" s="8"/>
      <c r="K25" s="7"/>
      <c r="L25" s="8"/>
      <c r="M25" s="7"/>
      <c r="N25" s="8"/>
    </row>
    <row r="26" spans="1:14" ht="26.25">
      <c r="A26" s="27" t="s">
        <v>10</v>
      </c>
      <c r="B26" s="8">
        <v>389209</v>
      </c>
      <c r="C26" s="7">
        <v>483479</v>
      </c>
      <c r="D26" s="8">
        <v>483479</v>
      </c>
      <c r="E26" s="7">
        <v>483479</v>
      </c>
      <c r="F26" s="8">
        <v>483479</v>
      </c>
      <c r="G26" s="7">
        <v>483479</v>
      </c>
      <c r="H26" s="8"/>
      <c r="I26" s="7"/>
      <c r="J26" s="8"/>
      <c r="K26" s="7"/>
      <c r="L26" s="8"/>
      <c r="M26" s="7"/>
      <c r="N26" s="8"/>
    </row>
    <row r="27" spans="1:14" ht="20.100000000000001" customHeight="1">
      <c r="A27" s="27" t="s">
        <v>11</v>
      </c>
      <c r="B27" s="8">
        <v>287334</v>
      </c>
      <c r="C27" s="7">
        <v>287337</v>
      </c>
      <c r="D27" s="8">
        <v>200000</v>
      </c>
      <c r="E27" s="7">
        <v>100000</v>
      </c>
      <c r="F27" s="8"/>
      <c r="G27" s="7"/>
      <c r="H27" s="8"/>
      <c r="I27" s="7"/>
      <c r="J27" s="8"/>
      <c r="K27" s="7"/>
      <c r="L27" s="8"/>
      <c r="M27" s="7"/>
      <c r="N27" s="8"/>
    </row>
    <row r="28" spans="1:14" ht="20.100000000000001" customHeight="1">
      <c r="A28" s="27" t="s">
        <v>12</v>
      </c>
      <c r="B28" s="8">
        <v>8696</v>
      </c>
      <c r="C28" s="7"/>
      <c r="D28" s="8"/>
      <c r="E28" s="7"/>
      <c r="F28" s="8"/>
      <c r="G28" s="7"/>
      <c r="H28" s="8"/>
      <c r="I28" s="7"/>
      <c r="J28" s="8"/>
      <c r="K28" s="7"/>
      <c r="L28" s="8"/>
      <c r="M28" s="7"/>
      <c r="N28" s="8"/>
    </row>
    <row r="29" spans="1:14" s="11" customFormat="1" ht="25.15" customHeight="1">
      <c r="A29" s="9" t="s">
        <v>13</v>
      </c>
      <c r="B29" s="10">
        <f>SUM(B18:B28)</f>
        <v>3199153</v>
      </c>
      <c r="C29" s="10">
        <f t="shared" ref="C29:N29" si="1">SUM(C18:C28)</f>
        <v>3356971</v>
      </c>
      <c r="D29" s="10">
        <f t="shared" si="1"/>
        <v>3573350.64</v>
      </c>
      <c r="E29" s="10">
        <f t="shared" si="1"/>
        <v>3723351</v>
      </c>
      <c r="F29" s="10">
        <f t="shared" si="1"/>
        <v>4147644</v>
      </c>
      <c r="G29" s="10">
        <f t="shared" si="1"/>
        <v>4223283</v>
      </c>
      <c r="H29" s="10">
        <f t="shared" si="1"/>
        <v>4281002</v>
      </c>
      <c r="I29" s="10">
        <f t="shared" si="1"/>
        <v>4250763</v>
      </c>
      <c r="J29" s="10">
        <f t="shared" si="1"/>
        <v>4260763</v>
      </c>
      <c r="K29" s="10">
        <f t="shared" si="1"/>
        <v>4545928</v>
      </c>
      <c r="L29" s="10">
        <f t="shared" si="1"/>
        <v>4530928.3859999999</v>
      </c>
      <c r="M29" s="10">
        <f t="shared" si="1"/>
        <v>4490158.0329999998</v>
      </c>
      <c r="N29" s="10">
        <f t="shared" si="1"/>
        <v>4663158.4189999998</v>
      </c>
    </row>
  </sheetData>
  <pageMargins left="0.7" right="0.7" top="0.78740157499999996" bottom="0.78740157499999996" header="0.3" footer="0.3"/>
  <ignoredErrors>
    <ignoredError sqref="B29:N29 B14:N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33B4A-B4AA-46F9-9064-8B6425CABDD6}">
  <dimension ref="A1:O60"/>
  <sheetViews>
    <sheetView tabSelected="1" workbookViewId="0">
      <selection activeCell="D1" sqref="D1"/>
    </sheetView>
  </sheetViews>
  <sheetFormatPr defaultRowHeight="14.25"/>
  <cols>
    <col min="1" max="1" width="29.28515625" customWidth="1"/>
    <col min="2" max="4" width="12.85546875" bestFit="1" customWidth="1"/>
    <col min="5" max="5" width="14" bestFit="1" customWidth="1"/>
    <col min="6" max="6" width="12.85546875" bestFit="1" customWidth="1"/>
    <col min="7" max="8" width="12.7109375" customWidth="1"/>
    <col min="9" max="10" width="12.85546875" bestFit="1" customWidth="1"/>
    <col min="11" max="11" width="14" bestFit="1" customWidth="1"/>
    <col min="12" max="12" width="12.85546875" bestFit="1" customWidth="1"/>
    <col min="13" max="14" width="12.7109375" customWidth="1"/>
    <col min="15" max="15" width="12.7109375" style="18" customWidth="1"/>
  </cols>
  <sheetData>
    <row r="1" spans="1:15" ht="18">
      <c r="A1" s="1" t="s">
        <v>16</v>
      </c>
    </row>
    <row r="2" spans="1:15" ht="25.15" customHeight="1">
      <c r="A2" s="2" t="s">
        <v>2</v>
      </c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  <c r="M2" s="3">
        <v>2024</v>
      </c>
      <c r="N2" s="3">
        <v>2025</v>
      </c>
      <c r="O2" s="19">
        <v>2026</v>
      </c>
    </row>
    <row r="3" spans="1:15" ht="20.100000000000001" customHeight="1">
      <c r="A3" s="25" t="s">
        <v>17</v>
      </c>
      <c r="B3" s="5">
        <v>2427</v>
      </c>
      <c r="C3" s="4">
        <v>2080</v>
      </c>
      <c r="D3" s="5">
        <v>1845</v>
      </c>
      <c r="E3" s="6">
        <v>1937</v>
      </c>
      <c r="F3" s="5">
        <v>2111</v>
      </c>
      <c r="G3" s="4">
        <v>2062</v>
      </c>
      <c r="H3" s="5">
        <v>1954</v>
      </c>
      <c r="I3" s="4">
        <v>1867</v>
      </c>
      <c r="J3" s="5">
        <v>2142</v>
      </c>
      <c r="K3" s="6">
        <v>2492</v>
      </c>
      <c r="L3" s="5">
        <v>2414</v>
      </c>
      <c r="M3" s="4">
        <v>2240</v>
      </c>
      <c r="N3" s="5">
        <v>2291</v>
      </c>
      <c r="O3" s="20">
        <v>2408</v>
      </c>
    </row>
    <row r="4" spans="1:15" ht="20.100000000000001" customHeight="1">
      <c r="A4" s="26" t="s">
        <v>18</v>
      </c>
      <c r="B4" s="8">
        <v>427</v>
      </c>
      <c r="C4" s="7">
        <v>362</v>
      </c>
      <c r="D4" s="8">
        <v>500</v>
      </c>
      <c r="E4" s="7">
        <v>539</v>
      </c>
      <c r="F4" s="8">
        <v>698</v>
      </c>
      <c r="G4" s="7">
        <v>548</v>
      </c>
      <c r="H4" s="8">
        <v>622</v>
      </c>
      <c r="I4" s="7">
        <v>475</v>
      </c>
      <c r="J4" s="8">
        <v>354</v>
      </c>
      <c r="K4" s="7">
        <v>501</v>
      </c>
      <c r="L4" s="8">
        <v>483</v>
      </c>
      <c r="M4" s="7">
        <v>332</v>
      </c>
      <c r="N4" s="8">
        <v>425</v>
      </c>
      <c r="O4" s="21">
        <v>336</v>
      </c>
    </row>
    <row r="5" spans="1:15" ht="19.350000000000001" customHeight="1">
      <c r="A5" s="28" t="s">
        <v>19</v>
      </c>
      <c r="B5" s="14">
        <f t="shared" ref="B5" si="0">B4/B3</f>
        <v>0.17593737124021425</v>
      </c>
      <c r="C5" s="13">
        <f t="shared" ref="C5:H5" si="1">C4/C3</f>
        <v>0.17403846153846153</v>
      </c>
      <c r="D5" s="14">
        <f t="shared" si="1"/>
        <v>0.27100271002710025</v>
      </c>
      <c r="E5" s="13">
        <f t="shared" si="1"/>
        <v>0.27826535880227155</v>
      </c>
      <c r="F5" s="14">
        <f t="shared" si="1"/>
        <v>0.33064898152534344</v>
      </c>
      <c r="G5" s="13">
        <f t="shared" si="1"/>
        <v>0.26576139670223087</v>
      </c>
      <c r="H5" s="14">
        <f t="shared" si="1"/>
        <v>0.31832139201637666</v>
      </c>
      <c r="I5" s="13">
        <f t="shared" ref="I5:N5" si="2">I4/I3</f>
        <v>0.2544188537761114</v>
      </c>
      <c r="J5" s="14">
        <f t="shared" si="2"/>
        <v>0.16526610644257703</v>
      </c>
      <c r="K5" s="13">
        <f t="shared" si="2"/>
        <v>0.20104333868378813</v>
      </c>
      <c r="L5" s="14">
        <f t="shared" si="2"/>
        <v>0.20008285004142501</v>
      </c>
      <c r="M5" s="13">
        <f t="shared" si="2"/>
        <v>0.14821428571428572</v>
      </c>
      <c r="N5" s="14">
        <f t="shared" si="2"/>
        <v>0.18550851156700132</v>
      </c>
      <c r="O5" s="22">
        <f t="shared" ref="O5" si="3">O4/O3</f>
        <v>0.13953488372093023</v>
      </c>
    </row>
    <row r="6" spans="1:15" ht="8.1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23"/>
    </row>
    <row r="7" spans="1:15" ht="25.15" customHeight="1">
      <c r="A7" s="2" t="s">
        <v>3</v>
      </c>
      <c r="B7" s="3">
        <v>2013</v>
      </c>
      <c r="C7" s="3">
        <v>2014</v>
      </c>
      <c r="D7" s="3">
        <v>2015</v>
      </c>
      <c r="E7" s="3">
        <v>2016</v>
      </c>
      <c r="F7" s="3">
        <v>2017</v>
      </c>
      <c r="G7" s="3">
        <v>2018</v>
      </c>
      <c r="H7" s="3">
        <v>2019</v>
      </c>
      <c r="I7" s="3">
        <v>2020</v>
      </c>
      <c r="J7" s="3">
        <v>2021</v>
      </c>
      <c r="K7" s="3">
        <v>2022</v>
      </c>
      <c r="L7" s="3">
        <v>2023</v>
      </c>
      <c r="M7" s="3">
        <v>2024</v>
      </c>
      <c r="N7" s="3">
        <v>2025</v>
      </c>
      <c r="O7" s="19">
        <v>2026</v>
      </c>
    </row>
    <row r="8" spans="1:15" ht="20.100000000000001" customHeight="1">
      <c r="A8" s="25" t="s">
        <v>17</v>
      </c>
      <c r="B8" s="5">
        <v>92</v>
      </c>
      <c r="C8" s="4">
        <v>68</v>
      </c>
      <c r="D8" s="5">
        <v>56</v>
      </c>
      <c r="E8" s="6">
        <v>39</v>
      </c>
      <c r="F8" s="5">
        <v>60</v>
      </c>
      <c r="G8" s="4">
        <v>76</v>
      </c>
      <c r="H8" s="5">
        <v>70</v>
      </c>
      <c r="I8" s="4">
        <v>224</v>
      </c>
      <c r="J8" s="5">
        <v>212</v>
      </c>
      <c r="K8" s="6">
        <v>49</v>
      </c>
      <c r="L8" s="5">
        <v>41</v>
      </c>
      <c r="M8" s="4">
        <v>31</v>
      </c>
      <c r="N8" s="5">
        <v>26</v>
      </c>
      <c r="O8" s="20">
        <v>28</v>
      </c>
    </row>
    <row r="9" spans="1:15" ht="20.100000000000001" customHeight="1">
      <c r="A9" s="26" t="s">
        <v>18</v>
      </c>
      <c r="B9" s="8">
        <v>14</v>
      </c>
      <c r="C9" s="7">
        <v>9</v>
      </c>
      <c r="D9" s="8">
        <v>11</v>
      </c>
      <c r="E9" s="7">
        <v>15</v>
      </c>
      <c r="F9" s="8">
        <v>15</v>
      </c>
      <c r="G9" s="7">
        <v>20</v>
      </c>
      <c r="H9" s="8">
        <v>22</v>
      </c>
      <c r="I9" s="7">
        <v>39</v>
      </c>
      <c r="J9" s="8">
        <v>33</v>
      </c>
      <c r="K9" s="7">
        <v>10</v>
      </c>
      <c r="L9" s="8">
        <v>5</v>
      </c>
      <c r="M9" s="7">
        <v>4</v>
      </c>
      <c r="N9" s="8">
        <v>5</v>
      </c>
      <c r="O9" s="21">
        <v>5</v>
      </c>
    </row>
    <row r="10" spans="1:15" ht="20.100000000000001" customHeight="1">
      <c r="A10" s="28" t="s">
        <v>19</v>
      </c>
      <c r="B10" s="14">
        <f t="shared" ref="B10" si="4">B9/B8</f>
        <v>0.15217391304347827</v>
      </c>
      <c r="C10" s="13">
        <f t="shared" ref="C10:H10" si="5">C9/C8</f>
        <v>0.13235294117647059</v>
      </c>
      <c r="D10" s="14">
        <f t="shared" si="5"/>
        <v>0.19642857142857142</v>
      </c>
      <c r="E10" s="13">
        <f t="shared" si="5"/>
        <v>0.38461538461538464</v>
      </c>
      <c r="F10" s="14">
        <f t="shared" si="5"/>
        <v>0.25</v>
      </c>
      <c r="G10" s="13">
        <f t="shared" si="5"/>
        <v>0.26315789473684209</v>
      </c>
      <c r="H10" s="14">
        <f t="shared" si="5"/>
        <v>0.31428571428571428</v>
      </c>
      <c r="I10" s="13">
        <f t="shared" ref="I10:O10" si="6">I9/I8</f>
        <v>0.17410714285714285</v>
      </c>
      <c r="J10" s="14">
        <f t="shared" si="6"/>
        <v>0.15566037735849056</v>
      </c>
      <c r="K10" s="13">
        <f t="shared" si="6"/>
        <v>0.20408163265306123</v>
      </c>
      <c r="L10" s="14">
        <f t="shared" si="6"/>
        <v>0.12195121951219512</v>
      </c>
      <c r="M10" s="13">
        <f t="shared" si="6"/>
        <v>0.12903225806451613</v>
      </c>
      <c r="N10" s="14">
        <f t="shared" si="6"/>
        <v>0.19230769230769232</v>
      </c>
      <c r="O10" s="22">
        <f t="shared" si="6"/>
        <v>0.17857142857142858</v>
      </c>
    </row>
    <row r="11" spans="1:15" ht="8.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3"/>
    </row>
    <row r="12" spans="1:15" ht="25.15" customHeight="1">
      <c r="A12" s="2" t="s">
        <v>4</v>
      </c>
      <c r="B12" s="3">
        <v>2013</v>
      </c>
      <c r="C12" s="3">
        <v>2014</v>
      </c>
      <c r="D12" s="3">
        <v>2015</v>
      </c>
      <c r="E12" s="3">
        <v>2016</v>
      </c>
      <c r="F12" s="3">
        <v>2017</v>
      </c>
      <c r="G12" s="3">
        <v>2018</v>
      </c>
      <c r="H12" s="3">
        <v>2019</v>
      </c>
      <c r="I12" s="3">
        <v>2020</v>
      </c>
      <c r="J12" s="3">
        <v>2021</v>
      </c>
      <c r="K12" s="3">
        <v>2022</v>
      </c>
      <c r="L12" s="3">
        <v>2023</v>
      </c>
      <c r="M12" s="3">
        <v>2024</v>
      </c>
      <c r="N12" s="3">
        <v>2025</v>
      </c>
      <c r="O12" s="19">
        <v>2026</v>
      </c>
    </row>
    <row r="13" spans="1:15" ht="20.100000000000001" customHeight="1">
      <c r="A13" s="25" t="s">
        <v>17</v>
      </c>
      <c r="B13" s="5"/>
      <c r="C13" s="4"/>
      <c r="D13" s="5">
        <v>108</v>
      </c>
      <c r="E13" s="6">
        <v>68</v>
      </c>
      <c r="F13" s="5">
        <v>80</v>
      </c>
      <c r="G13" s="4">
        <v>0</v>
      </c>
      <c r="H13" s="5">
        <v>70</v>
      </c>
      <c r="I13" s="4">
        <v>65</v>
      </c>
      <c r="J13" s="5">
        <v>255</v>
      </c>
      <c r="K13" s="6">
        <v>233</v>
      </c>
      <c r="L13" s="5">
        <v>300</v>
      </c>
      <c r="M13" s="4">
        <v>339</v>
      </c>
      <c r="N13" s="5">
        <v>361</v>
      </c>
      <c r="O13" s="20">
        <v>305</v>
      </c>
    </row>
    <row r="14" spans="1:15" ht="20.100000000000001" customHeight="1">
      <c r="A14" s="26" t="s">
        <v>18</v>
      </c>
      <c r="B14" s="8"/>
      <c r="C14" s="7"/>
      <c r="D14" s="8">
        <v>9</v>
      </c>
      <c r="E14" s="7">
        <v>9</v>
      </c>
      <c r="F14" s="8">
        <v>12</v>
      </c>
      <c r="G14" s="7">
        <v>0</v>
      </c>
      <c r="H14" s="8">
        <v>10</v>
      </c>
      <c r="I14" s="7">
        <v>12</v>
      </c>
      <c r="J14" s="8">
        <v>59</v>
      </c>
      <c r="K14" s="7">
        <v>83</v>
      </c>
      <c r="L14" s="8">
        <v>57</v>
      </c>
      <c r="M14" s="7">
        <v>52</v>
      </c>
      <c r="N14" s="8">
        <v>66</v>
      </c>
      <c r="O14" s="21">
        <v>51</v>
      </c>
    </row>
    <row r="15" spans="1:15" ht="20.100000000000001" customHeight="1">
      <c r="A15" s="28" t="s">
        <v>19</v>
      </c>
      <c r="B15" s="14"/>
      <c r="C15" s="13"/>
      <c r="D15" s="14">
        <f t="shared" ref="D15:H15" si="7">D14/D13</f>
        <v>8.3333333333333329E-2</v>
      </c>
      <c r="E15" s="13">
        <f t="shared" si="7"/>
        <v>0.13235294117647059</v>
      </c>
      <c r="F15" s="14">
        <f t="shared" si="7"/>
        <v>0.15</v>
      </c>
      <c r="G15" s="13"/>
      <c r="H15" s="14">
        <f t="shared" si="7"/>
        <v>0.14285714285714285</v>
      </c>
      <c r="I15" s="13">
        <f t="shared" ref="I15:N15" si="8">I14/I13</f>
        <v>0.18461538461538463</v>
      </c>
      <c r="J15" s="14">
        <f t="shared" si="8"/>
        <v>0.23137254901960785</v>
      </c>
      <c r="K15" s="13">
        <f t="shared" si="8"/>
        <v>0.35622317596566522</v>
      </c>
      <c r="L15" s="14">
        <f t="shared" si="8"/>
        <v>0.19</v>
      </c>
      <c r="M15" s="13">
        <f t="shared" si="8"/>
        <v>0.15339233038348082</v>
      </c>
      <c r="N15" s="14">
        <f t="shared" si="8"/>
        <v>0.18282548476454294</v>
      </c>
      <c r="O15" s="22">
        <f>O14/O13</f>
        <v>0.16721311475409836</v>
      </c>
    </row>
    <row r="16" spans="1:15" ht="8.1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3"/>
    </row>
    <row r="17" spans="1:15" ht="25.15" customHeight="1">
      <c r="A17" s="2" t="s">
        <v>5</v>
      </c>
      <c r="B17" s="3">
        <v>2013</v>
      </c>
      <c r="C17" s="3">
        <v>2014</v>
      </c>
      <c r="D17" s="3">
        <v>2015</v>
      </c>
      <c r="E17" s="3">
        <v>2016</v>
      </c>
      <c r="F17" s="3">
        <v>2017</v>
      </c>
      <c r="G17" s="3">
        <v>2018</v>
      </c>
      <c r="H17" s="3">
        <v>2019</v>
      </c>
      <c r="I17" s="3">
        <v>2020</v>
      </c>
      <c r="J17" s="3">
        <v>2021</v>
      </c>
      <c r="K17" s="3">
        <v>2022</v>
      </c>
      <c r="L17" s="3">
        <v>2023</v>
      </c>
      <c r="M17" s="3">
        <v>2024</v>
      </c>
      <c r="N17" s="3">
        <v>2025</v>
      </c>
      <c r="O17" s="19">
        <v>2026</v>
      </c>
    </row>
    <row r="18" spans="1:15" ht="20.100000000000001" customHeight="1">
      <c r="A18" s="25" t="s">
        <v>17</v>
      </c>
      <c r="B18" s="5"/>
      <c r="C18" s="4"/>
      <c r="D18" s="5"/>
      <c r="E18" s="6"/>
      <c r="F18" s="5"/>
      <c r="G18" s="4"/>
      <c r="H18" s="5">
        <v>184</v>
      </c>
      <c r="I18" s="4">
        <v>132</v>
      </c>
      <c r="J18" s="5">
        <v>121</v>
      </c>
      <c r="K18" s="6"/>
      <c r="L18" s="5">
        <v>96</v>
      </c>
      <c r="M18" s="4"/>
      <c r="N18" s="5">
        <v>107</v>
      </c>
      <c r="O18" s="20"/>
    </row>
    <row r="19" spans="1:15" ht="20.100000000000001" customHeight="1">
      <c r="A19" s="26" t="s">
        <v>18</v>
      </c>
      <c r="B19" s="8"/>
      <c r="C19" s="7"/>
      <c r="D19" s="8"/>
      <c r="E19" s="7"/>
      <c r="F19" s="8"/>
      <c r="G19" s="7"/>
      <c r="H19" s="8">
        <v>36</v>
      </c>
      <c r="I19" s="7">
        <v>22</v>
      </c>
      <c r="J19" s="8">
        <v>16</v>
      </c>
      <c r="K19" s="7"/>
      <c r="L19" s="8">
        <v>10</v>
      </c>
      <c r="M19" s="7"/>
      <c r="N19" s="8">
        <v>15</v>
      </c>
      <c r="O19" s="21"/>
    </row>
    <row r="20" spans="1:15" ht="20.100000000000001" customHeight="1">
      <c r="A20" s="28" t="s">
        <v>19</v>
      </c>
      <c r="B20" s="14"/>
      <c r="C20" s="13"/>
      <c r="D20" s="14"/>
      <c r="E20" s="13"/>
      <c r="F20" s="14"/>
      <c r="G20" s="13"/>
      <c r="H20" s="14">
        <f>H19/H18</f>
        <v>0.19565217391304349</v>
      </c>
      <c r="I20" s="13">
        <f>I19/I18</f>
        <v>0.16666666666666666</v>
      </c>
      <c r="J20" s="14">
        <f>J19/J18</f>
        <v>0.13223140495867769</v>
      </c>
      <c r="K20" s="13"/>
      <c r="L20" s="14">
        <f>L19/L18</f>
        <v>0.10416666666666667</v>
      </c>
      <c r="M20" s="13"/>
      <c r="N20" s="14">
        <f>N19/N18</f>
        <v>0.14018691588785046</v>
      </c>
      <c r="O20" s="22"/>
    </row>
    <row r="21" spans="1:15" ht="8.1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3"/>
    </row>
    <row r="22" spans="1:15" ht="25.15" customHeight="1">
      <c r="A22" s="2" t="s">
        <v>6</v>
      </c>
      <c r="B22" s="3">
        <v>2013</v>
      </c>
      <c r="C22" s="3">
        <v>2014</v>
      </c>
      <c r="D22" s="3">
        <v>2015</v>
      </c>
      <c r="E22" s="3">
        <v>2016</v>
      </c>
      <c r="F22" s="3">
        <v>2017</v>
      </c>
      <c r="G22" s="3">
        <v>2018</v>
      </c>
      <c r="H22" s="3">
        <v>2019</v>
      </c>
      <c r="I22" s="3">
        <v>2020</v>
      </c>
      <c r="J22" s="3">
        <v>2021</v>
      </c>
      <c r="K22" s="3">
        <v>2022</v>
      </c>
      <c r="L22" s="3">
        <v>2023</v>
      </c>
      <c r="M22" s="3">
        <v>2024</v>
      </c>
      <c r="N22" s="3">
        <v>2025</v>
      </c>
      <c r="O22" s="19">
        <v>2026</v>
      </c>
    </row>
    <row r="23" spans="1:15" ht="20.100000000000001" customHeight="1">
      <c r="A23" s="25" t="s">
        <v>17</v>
      </c>
      <c r="B23" s="5"/>
      <c r="C23" s="4"/>
      <c r="D23" s="5"/>
      <c r="E23" s="6"/>
      <c r="F23" s="5"/>
      <c r="G23" s="4"/>
      <c r="H23" s="5"/>
      <c r="I23" s="4"/>
      <c r="J23" s="5">
        <v>352</v>
      </c>
      <c r="K23" s="6">
        <v>314</v>
      </c>
      <c r="L23" s="5">
        <v>227</v>
      </c>
      <c r="M23" s="4">
        <v>173</v>
      </c>
      <c r="N23" s="5">
        <v>159</v>
      </c>
      <c r="O23" s="20">
        <v>224</v>
      </c>
    </row>
    <row r="24" spans="1:15" ht="20.100000000000001" customHeight="1">
      <c r="A24" s="26" t="s">
        <v>18</v>
      </c>
      <c r="B24" s="8"/>
      <c r="C24" s="7"/>
      <c r="D24" s="8"/>
      <c r="E24" s="7"/>
      <c r="F24" s="8"/>
      <c r="G24" s="7"/>
      <c r="H24" s="8"/>
      <c r="I24" s="7"/>
      <c r="J24" s="8">
        <v>30</v>
      </c>
      <c r="K24" s="7">
        <v>16</v>
      </c>
      <c r="L24" s="8">
        <v>23</v>
      </c>
      <c r="M24" s="7">
        <v>17</v>
      </c>
      <c r="N24" s="8">
        <v>19</v>
      </c>
      <c r="O24" s="21">
        <v>18</v>
      </c>
    </row>
    <row r="25" spans="1:15" ht="20.100000000000001" customHeight="1">
      <c r="A25" s="28" t="s">
        <v>19</v>
      </c>
      <c r="B25" s="14"/>
      <c r="C25" s="13"/>
      <c r="D25" s="14"/>
      <c r="E25" s="13"/>
      <c r="F25" s="14"/>
      <c r="G25" s="13"/>
      <c r="H25" s="14"/>
      <c r="I25" s="13"/>
      <c r="J25" s="14">
        <f t="shared" ref="J25:O25" si="9">J24/J23</f>
        <v>8.5227272727272721E-2</v>
      </c>
      <c r="K25" s="13">
        <f t="shared" si="9"/>
        <v>5.0955414012738856E-2</v>
      </c>
      <c r="L25" s="14">
        <f t="shared" si="9"/>
        <v>0.1013215859030837</v>
      </c>
      <c r="M25" s="13">
        <f t="shared" si="9"/>
        <v>9.8265895953757232E-2</v>
      </c>
      <c r="N25" s="14">
        <f t="shared" si="9"/>
        <v>0.11949685534591195</v>
      </c>
      <c r="O25" s="22">
        <f t="shared" si="9"/>
        <v>8.0357142857142863E-2</v>
      </c>
    </row>
    <row r="26" spans="1:15" ht="8.1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3"/>
    </row>
    <row r="27" spans="1:15" ht="25.15" customHeight="1">
      <c r="A27" s="2" t="s">
        <v>7</v>
      </c>
      <c r="B27" s="3">
        <v>2013</v>
      </c>
      <c r="C27" s="3">
        <v>2014</v>
      </c>
      <c r="D27" s="3">
        <v>2015</v>
      </c>
      <c r="E27" s="3">
        <v>2016</v>
      </c>
      <c r="F27" s="3">
        <v>2017</v>
      </c>
      <c r="G27" s="3">
        <v>2018</v>
      </c>
      <c r="H27" s="3">
        <v>2019</v>
      </c>
      <c r="I27" s="3">
        <v>2020</v>
      </c>
      <c r="J27" s="3">
        <v>2021</v>
      </c>
      <c r="K27" s="3">
        <v>2022</v>
      </c>
      <c r="L27" s="3">
        <v>2023</v>
      </c>
      <c r="M27" s="3">
        <v>2024</v>
      </c>
      <c r="N27" s="3">
        <v>2025</v>
      </c>
      <c r="O27" s="19">
        <v>2026</v>
      </c>
    </row>
    <row r="28" spans="1:15" ht="20.100000000000001" customHeight="1">
      <c r="A28" s="25" t="s">
        <v>17</v>
      </c>
      <c r="B28" s="5"/>
      <c r="C28" s="4"/>
      <c r="D28" s="5"/>
      <c r="E28" s="6"/>
      <c r="F28" s="5"/>
      <c r="G28" s="4"/>
      <c r="H28" s="5"/>
      <c r="I28" s="4"/>
      <c r="J28" s="5"/>
      <c r="K28" s="6">
        <v>104</v>
      </c>
      <c r="L28" s="5">
        <v>81</v>
      </c>
      <c r="M28" s="4">
        <v>80</v>
      </c>
      <c r="N28" s="5">
        <v>76</v>
      </c>
      <c r="O28" s="20">
        <v>123</v>
      </c>
    </row>
    <row r="29" spans="1:15" ht="20.100000000000001" customHeight="1">
      <c r="A29" s="26" t="s">
        <v>18</v>
      </c>
      <c r="B29" s="8"/>
      <c r="C29" s="7"/>
      <c r="D29" s="8"/>
      <c r="E29" s="7"/>
      <c r="F29" s="8"/>
      <c r="G29" s="7"/>
      <c r="H29" s="8"/>
      <c r="I29" s="7"/>
      <c r="J29" s="8"/>
      <c r="K29" s="7">
        <v>27</v>
      </c>
      <c r="L29" s="8">
        <v>24</v>
      </c>
      <c r="M29" s="7">
        <v>25</v>
      </c>
      <c r="N29" s="8">
        <v>30</v>
      </c>
      <c r="O29" s="21">
        <v>30</v>
      </c>
    </row>
    <row r="30" spans="1:15" ht="20.100000000000001" customHeight="1">
      <c r="A30" s="28" t="s">
        <v>19</v>
      </c>
      <c r="B30" s="14"/>
      <c r="C30" s="13"/>
      <c r="D30" s="14"/>
      <c r="E30" s="13"/>
      <c r="F30" s="14"/>
      <c r="G30" s="13"/>
      <c r="H30" s="14"/>
      <c r="I30" s="13"/>
      <c r="J30" s="14"/>
      <c r="K30" s="13">
        <f>K29/K28</f>
        <v>0.25961538461538464</v>
      </c>
      <c r="L30" s="14">
        <f>L29/L28</f>
        <v>0.29629629629629628</v>
      </c>
      <c r="M30" s="13">
        <f>M29/M28</f>
        <v>0.3125</v>
      </c>
      <c r="N30" s="14">
        <f>N29/N28</f>
        <v>0.39473684210526316</v>
      </c>
      <c r="O30" s="22">
        <f>O29/O28</f>
        <v>0.24390243902439024</v>
      </c>
    </row>
    <row r="31" spans="1:15" ht="8.1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3"/>
    </row>
    <row r="32" spans="1:15" ht="25.15" customHeight="1">
      <c r="A32" s="2" t="s">
        <v>8</v>
      </c>
      <c r="B32" s="3">
        <v>2013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  <c r="L32" s="3">
        <v>2023</v>
      </c>
      <c r="M32" s="3">
        <v>2024</v>
      </c>
      <c r="N32" s="3">
        <v>2025</v>
      </c>
      <c r="O32" s="19">
        <v>2026</v>
      </c>
    </row>
    <row r="33" spans="1:15" ht="20.100000000000001" customHeight="1">
      <c r="A33" s="25" t="s">
        <v>17</v>
      </c>
      <c r="B33" s="5"/>
      <c r="C33" s="4"/>
      <c r="D33" s="5">
        <v>204</v>
      </c>
      <c r="E33" s="6">
        <v>272</v>
      </c>
      <c r="F33" s="5">
        <v>266</v>
      </c>
      <c r="G33" s="4">
        <v>251</v>
      </c>
      <c r="H33" s="5">
        <v>260</v>
      </c>
      <c r="I33" s="4">
        <v>301</v>
      </c>
      <c r="J33" s="5"/>
      <c r="K33" s="6"/>
      <c r="L33" s="5"/>
      <c r="M33" s="4"/>
      <c r="N33" s="5"/>
      <c r="O33" s="20"/>
    </row>
    <row r="34" spans="1:15" ht="20.100000000000001" customHeight="1">
      <c r="A34" s="26" t="s">
        <v>18</v>
      </c>
      <c r="B34" s="8"/>
      <c r="C34" s="7"/>
      <c r="D34" s="8">
        <v>59</v>
      </c>
      <c r="E34" s="7">
        <v>72</v>
      </c>
      <c r="F34" s="8">
        <v>97</v>
      </c>
      <c r="G34" s="7">
        <v>68</v>
      </c>
      <c r="H34" s="8">
        <v>108</v>
      </c>
      <c r="I34" s="7">
        <v>94</v>
      </c>
      <c r="J34" s="8"/>
      <c r="K34" s="7"/>
      <c r="L34" s="8"/>
      <c r="M34" s="7"/>
      <c r="N34" s="8"/>
      <c r="O34" s="21"/>
    </row>
    <row r="35" spans="1:15" ht="20.100000000000001" customHeight="1">
      <c r="A35" s="28" t="s">
        <v>19</v>
      </c>
      <c r="B35" s="16"/>
      <c r="C35" s="13"/>
      <c r="D35" s="14">
        <f t="shared" ref="D35:H35" si="10">D34/D33</f>
        <v>0.28921568627450983</v>
      </c>
      <c r="E35" s="13">
        <f t="shared" si="10"/>
        <v>0.26470588235294118</v>
      </c>
      <c r="F35" s="14">
        <f t="shared" si="10"/>
        <v>0.36466165413533835</v>
      </c>
      <c r="G35" s="13">
        <f t="shared" si="10"/>
        <v>0.27091633466135456</v>
      </c>
      <c r="H35" s="14">
        <f t="shared" si="10"/>
        <v>0.41538461538461541</v>
      </c>
      <c r="I35" s="13">
        <f>I34/I33</f>
        <v>0.3122923588039867</v>
      </c>
      <c r="J35" s="16"/>
      <c r="K35" s="17"/>
      <c r="L35" s="16"/>
      <c r="M35" s="17"/>
      <c r="N35" s="16"/>
      <c r="O35" s="24"/>
    </row>
    <row r="36" spans="1:15" ht="8.1" customHeight="1"/>
    <row r="37" spans="1:15" ht="25.15" customHeight="1">
      <c r="A37" s="2" t="s">
        <v>11</v>
      </c>
      <c r="B37" s="3">
        <v>2013</v>
      </c>
      <c r="C37" s="3">
        <v>2014</v>
      </c>
      <c r="D37" s="3">
        <v>2015</v>
      </c>
      <c r="E37" s="3">
        <v>2016</v>
      </c>
      <c r="F37" s="3">
        <v>2017</v>
      </c>
      <c r="G37" s="3">
        <v>2018</v>
      </c>
      <c r="H37" s="3">
        <v>2019</v>
      </c>
      <c r="I37" s="3">
        <v>2020</v>
      </c>
      <c r="J37" s="3">
        <v>2021</v>
      </c>
      <c r="K37" s="3">
        <v>2022</v>
      </c>
      <c r="L37" s="3">
        <v>2023</v>
      </c>
      <c r="M37" s="3">
        <v>2024</v>
      </c>
      <c r="N37" s="3">
        <v>2025</v>
      </c>
      <c r="O37" s="19">
        <v>2026</v>
      </c>
    </row>
    <row r="38" spans="1:15" ht="20.100000000000001" customHeight="1">
      <c r="A38" s="25" t="s">
        <v>17</v>
      </c>
      <c r="B38" s="5">
        <v>819</v>
      </c>
      <c r="C38" s="4">
        <v>783</v>
      </c>
      <c r="D38" s="5"/>
      <c r="E38" s="6"/>
      <c r="F38" s="5"/>
      <c r="G38" s="4"/>
      <c r="H38" s="5"/>
      <c r="I38" s="4"/>
      <c r="J38" s="5"/>
      <c r="K38" s="6"/>
      <c r="L38" s="5"/>
      <c r="M38" s="4"/>
      <c r="N38" s="5"/>
      <c r="O38" s="20"/>
    </row>
    <row r="39" spans="1:15" ht="20.100000000000001" customHeight="1">
      <c r="A39" s="26" t="s">
        <v>18</v>
      </c>
      <c r="B39" s="8">
        <v>134</v>
      </c>
      <c r="C39" s="7">
        <v>141</v>
      </c>
      <c r="D39" s="8"/>
      <c r="E39" s="7"/>
      <c r="F39" s="8"/>
      <c r="G39" s="7"/>
      <c r="H39" s="8"/>
      <c r="I39" s="7"/>
      <c r="J39" s="8"/>
      <c r="K39" s="7"/>
      <c r="L39" s="8"/>
      <c r="M39" s="7"/>
      <c r="N39" s="8"/>
      <c r="O39" s="21"/>
    </row>
    <row r="40" spans="1:15" ht="20.100000000000001" customHeight="1">
      <c r="A40" s="28" t="s">
        <v>19</v>
      </c>
      <c r="B40" s="14">
        <f t="shared" ref="B40" si="11">B39/B38</f>
        <v>0.16361416361416362</v>
      </c>
      <c r="C40" s="13">
        <f t="shared" ref="C40" si="12">C39/C38</f>
        <v>0.18007662835249041</v>
      </c>
      <c r="D40" s="16"/>
      <c r="E40" s="17"/>
      <c r="F40" s="16"/>
      <c r="G40" s="17"/>
      <c r="H40" s="16"/>
      <c r="I40" s="13"/>
      <c r="J40" s="16"/>
      <c r="K40" s="17"/>
      <c r="L40" s="16"/>
      <c r="M40" s="17"/>
      <c r="N40" s="16"/>
      <c r="O40" s="22"/>
    </row>
    <row r="41" spans="1:15" ht="8.1" customHeight="1"/>
    <row r="42" spans="1:15" ht="25.15" customHeight="1">
      <c r="A42" s="2" t="s">
        <v>10</v>
      </c>
      <c r="B42" s="3">
        <v>2013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  <c r="L42" s="3">
        <v>2023</v>
      </c>
      <c r="M42" s="3">
        <v>2024</v>
      </c>
      <c r="N42" s="3">
        <v>2025</v>
      </c>
      <c r="O42" s="19">
        <v>2026</v>
      </c>
    </row>
    <row r="43" spans="1:15" ht="20.100000000000001" customHeight="1">
      <c r="A43" s="25" t="s">
        <v>17</v>
      </c>
      <c r="B43" s="5"/>
      <c r="C43" s="4">
        <v>132</v>
      </c>
      <c r="D43" s="5"/>
      <c r="E43" s="6"/>
      <c r="F43" s="5"/>
      <c r="G43" s="4"/>
      <c r="H43" s="5"/>
      <c r="I43" s="4"/>
      <c r="J43" s="5"/>
      <c r="K43" s="6"/>
      <c r="L43" s="5"/>
      <c r="M43" s="4"/>
      <c r="N43" s="5"/>
      <c r="O43" s="20"/>
    </row>
    <row r="44" spans="1:15" ht="20.100000000000001" customHeight="1">
      <c r="A44" s="26" t="s">
        <v>18</v>
      </c>
      <c r="B44" s="8"/>
      <c r="C44" s="7">
        <v>12</v>
      </c>
      <c r="D44" s="8"/>
      <c r="E44" s="7"/>
      <c r="F44" s="8"/>
      <c r="G44" s="7"/>
      <c r="H44" s="8"/>
      <c r="I44" s="7"/>
      <c r="J44" s="8"/>
      <c r="K44" s="7"/>
      <c r="L44" s="8"/>
      <c r="M44" s="7"/>
      <c r="N44" s="8"/>
      <c r="O44" s="21"/>
    </row>
    <row r="45" spans="1:15" ht="20.100000000000001" customHeight="1">
      <c r="A45" s="28" t="s">
        <v>19</v>
      </c>
      <c r="B45" s="16"/>
      <c r="C45" s="13">
        <f t="shared" ref="C45" si="13">C44/C43</f>
        <v>9.0909090909090912E-2</v>
      </c>
      <c r="D45" s="16"/>
      <c r="E45" s="17"/>
      <c r="F45" s="16"/>
      <c r="G45" s="17"/>
      <c r="H45" s="16"/>
      <c r="I45" s="13"/>
      <c r="J45" s="16"/>
      <c r="K45" s="17"/>
      <c r="L45" s="16"/>
      <c r="M45" s="17"/>
      <c r="N45" s="16"/>
      <c r="O45" s="22"/>
    </row>
    <row r="46" spans="1:15" ht="8.1" customHeight="1"/>
    <row r="47" spans="1:15" ht="25.15" customHeight="1">
      <c r="A47" s="2" t="s">
        <v>9</v>
      </c>
      <c r="B47" s="3">
        <v>2013</v>
      </c>
      <c r="C47" s="3">
        <v>2014</v>
      </c>
      <c r="D47" s="3">
        <v>2015</v>
      </c>
      <c r="E47" s="3">
        <v>2016</v>
      </c>
      <c r="F47" s="3">
        <v>2017</v>
      </c>
      <c r="G47" s="3">
        <v>2018</v>
      </c>
      <c r="H47" s="3">
        <v>2019</v>
      </c>
      <c r="I47" s="3">
        <v>2020</v>
      </c>
      <c r="J47" s="3">
        <v>2021</v>
      </c>
      <c r="K47" s="3">
        <v>2022</v>
      </c>
      <c r="L47" s="3">
        <v>2023</v>
      </c>
      <c r="M47" s="3">
        <v>2024</v>
      </c>
      <c r="N47" s="3">
        <v>2025</v>
      </c>
      <c r="O47" s="19">
        <v>2026</v>
      </c>
    </row>
    <row r="48" spans="1:15" ht="20.100000000000001" customHeight="1">
      <c r="A48" s="25" t="s">
        <v>17</v>
      </c>
      <c r="B48" s="5"/>
      <c r="C48" s="4"/>
      <c r="D48" s="5"/>
      <c r="E48" s="6"/>
      <c r="F48" s="5"/>
      <c r="G48" s="4"/>
      <c r="H48" s="5"/>
      <c r="I48" s="4"/>
      <c r="J48" s="5"/>
      <c r="K48" s="6">
        <v>1</v>
      </c>
      <c r="L48" s="5"/>
      <c r="M48" s="4"/>
      <c r="N48" s="5"/>
      <c r="O48" s="20"/>
    </row>
    <row r="49" spans="1:15" ht="20.100000000000001" customHeight="1">
      <c r="A49" s="26" t="s">
        <v>18</v>
      </c>
      <c r="B49" s="8"/>
      <c r="C49" s="7"/>
      <c r="D49" s="8"/>
      <c r="E49" s="7"/>
      <c r="F49" s="8"/>
      <c r="G49" s="7"/>
      <c r="H49" s="8"/>
      <c r="I49" s="7"/>
      <c r="J49" s="8"/>
      <c r="K49" s="7">
        <v>1</v>
      </c>
      <c r="L49" s="8"/>
      <c r="M49" s="7"/>
      <c r="N49" s="8"/>
      <c r="O49" s="21"/>
    </row>
    <row r="50" spans="1:15" ht="20.100000000000001" customHeight="1">
      <c r="A50" s="28" t="s">
        <v>19</v>
      </c>
      <c r="B50" s="16"/>
      <c r="C50" s="13"/>
      <c r="D50" s="16"/>
      <c r="E50" s="17"/>
      <c r="F50" s="16"/>
      <c r="G50" s="17"/>
      <c r="H50" s="16"/>
      <c r="I50" s="13"/>
      <c r="J50" s="16"/>
      <c r="K50" s="13">
        <f t="shared" ref="K50" si="14">K49/K48</f>
        <v>1</v>
      </c>
      <c r="L50" s="16"/>
      <c r="M50" s="17"/>
      <c r="N50" s="16"/>
      <c r="O50" s="22"/>
    </row>
    <row r="51" spans="1:15" ht="8.1" customHeight="1"/>
    <row r="52" spans="1:15" ht="25.15" customHeight="1">
      <c r="A52" s="2" t="s">
        <v>20</v>
      </c>
      <c r="B52" s="3">
        <v>2013</v>
      </c>
      <c r="C52" s="3">
        <v>2014</v>
      </c>
      <c r="D52" s="3">
        <v>2015</v>
      </c>
      <c r="E52" s="3">
        <v>2016</v>
      </c>
      <c r="F52" s="3">
        <v>2017</v>
      </c>
      <c r="G52" s="3">
        <v>2018</v>
      </c>
      <c r="H52" s="3">
        <v>2019</v>
      </c>
      <c r="I52" s="3">
        <v>2020</v>
      </c>
      <c r="J52" s="3">
        <v>2021</v>
      </c>
      <c r="K52" s="3">
        <v>2022</v>
      </c>
      <c r="L52" s="3">
        <v>2023</v>
      </c>
      <c r="M52" s="3">
        <v>2024</v>
      </c>
      <c r="N52" s="3">
        <v>2025</v>
      </c>
      <c r="O52" s="19">
        <v>2026</v>
      </c>
    </row>
    <row r="53" spans="1:15" ht="20.100000000000001" customHeight="1">
      <c r="A53" s="25" t="s">
        <v>17</v>
      </c>
      <c r="B53" s="5"/>
      <c r="C53" s="4"/>
      <c r="D53" s="5"/>
      <c r="E53" s="6"/>
      <c r="F53" s="5"/>
      <c r="G53" s="4"/>
      <c r="H53" s="5"/>
      <c r="I53" s="4"/>
      <c r="J53" s="5"/>
      <c r="K53" s="6"/>
      <c r="L53" s="5"/>
      <c r="M53" s="4"/>
      <c r="N53" s="5"/>
      <c r="O53" s="20">
        <v>128</v>
      </c>
    </row>
    <row r="54" spans="1:15" ht="20.100000000000001" customHeight="1">
      <c r="A54" s="26" t="s">
        <v>18</v>
      </c>
      <c r="B54" s="8"/>
      <c r="C54" s="7"/>
      <c r="D54" s="8"/>
      <c r="E54" s="7"/>
      <c r="F54" s="8"/>
      <c r="G54" s="7"/>
      <c r="H54" s="8"/>
      <c r="I54" s="7"/>
      <c r="J54" s="8"/>
      <c r="K54" s="7"/>
      <c r="L54" s="8"/>
      <c r="M54" s="7"/>
      <c r="N54" s="8"/>
      <c r="O54" s="21">
        <v>19</v>
      </c>
    </row>
    <row r="55" spans="1:15" ht="20.100000000000001" customHeight="1">
      <c r="A55" s="28" t="s">
        <v>19</v>
      </c>
      <c r="B55" s="16"/>
      <c r="C55" s="13"/>
      <c r="D55" s="16"/>
      <c r="E55" s="17"/>
      <c r="F55" s="16"/>
      <c r="G55" s="17"/>
      <c r="H55" s="16"/>
      <c r="I55" s="13"/>
      <c r="J55" s="16"/>
      <c r="K55" s="17"/>
      <c r="L55" s="16"/>
      <c r="M55" s="17"/>
      <c r="N55" s="16"/>
      <c r="O55" s="22">
        <f>O54/O53</f>
        <v>0.1484375</v>
      </c>
    </row>
    <row r="56" spans="1:15" ht="8.1" customHeight="1"/>
    <row r="57" spans="1:15" ht="25.15" customHeight="1">
      <c r="A57" s="2" t="s">
        <v>13</v>
      </c>
      <c r="B57" s="3">
        <v>2013</v>
      </c>
      <c r="C57" s="3">
        <v>2014</v>
      </c>
      <c r="D57" s="3">
        <v>2015</v>
      </c>
      <c r="E57" s="3">
        <v>2016</v>
      </c>
      <c r="F57" s="3">
        <v>2017</v>
      </c>
      <c r="G57" s="3">
        <v>2018</v>
      </c>
      <c r="H57" s="3">
        <v>2019</v>
      </c>
      <c r="I57" s="3">
        <v>2020</v>
      </c>
      <c r="J57" s="3">
        <v>2021</v>
      </c>
      <c r="K57" s="3">
        <v>2022</v>
      </c>
      <c r="L57" s="3">
        <v>2023</v>
      </c>
      <c r="M57" s="3">
        <v>2024</v>
      </c>
      <c r="N57" s="3">
        <v>2025</v>
      </c>
      <c r="O57" s="19">
        <v>2026</v>
      </c>
    </row>
    <row r="58" spans="1:15" ht="20.100000000000001" customHeight="1">
      <c r="A58" s="25" t="s">
        <v>17</v>
      </c>
      <c r="B58" s="5">
        <f>B3+B8+B13+B18+B23+B28+B33+B38+B43+B48+B53</f>
        <v>3338</v>
      </c>
      <c r="C58" s="4">
        <f t="shared" ref="C58:O58" si="15">C3+C8+C13+C18+C23+C28+C33+C38+C43+C48+C53</f>
        <v>3063</v>
      </c>
      <c r="D58" s="5">
        <f t="shared" si="15"/>
        <v>2213</v>
      </c>
      <c r="E58" s="6">
        <f t="shared" si="15"/>
        <v>2316</v>
      </c>
      <c r="F58" s="5">
        <f t="shared" si="15"/>
        <v>2517</v>
      </c>
      <c r="G58" s="4">
        <f t="shared" si="15"/>
        <v>2389</v>
      </c>
      <c r="H58" s="5">
        <f t="shared" si="15"/>
        <v>2538</v>
      </c>
      <c r="I58" s="4">
        <f t="shared" si="15"/>
        <v>2589</v>
      </c>
      <c r="J58" s="5">
        <f t="shared" si="15"/>
        <v>3082</v>
      </c>
      <c r="K58" s="6">
        <f t="shared" si="15"/>
        <v>3193</v>
      </c>
      <c r="L58" s="5">
        <f t="shared" si="15"/>
        <v>3159</v>
      </c>
      <c r="M58" s="4">
        <f t="shared" si="15"/>
        <v>2863</v>
      </c>
      <c r="N58" s="5">
        <f t="shared" si="15"/>
        <v>3020</v>
      </c>
      <c r="O58" s="20">
        <f t="shared" si="15"/>
        <v>3216</v>
      </c>
    </row>
    <row r="59" spans="1:15" ht="20.100000000000001" customHeight="1">
      <c r="A59" s="26" t="s">
        <v>18</v>
      </c>
      <c r="B59" s="5">
        <f>B4+B9+B14+B19+B24+B29+B34+B39+B44+B49+B54</f>
        <v>575</v>
      </c>
      <c r="C59" s="7">
        <f t="shared" ref="C59:O59" si="16">C4+C9+C14+C19+C24+C29+C34+C39+C44+C49+C54</f>
        <v>524</v>
      </c>
      <c r="D59" s="8">
        <f t="shared" si="16"/>
        <v>579</v>
      </c>
      <c r="E59" s="7">
        <f t="shared" si="16"/>
        <v>635</v>
      </c>
      <c r="F59" s="8">
        <f t="shared" si="16"/>
        <v>822</v>
      </c>
      <c r="G59" s="7">
        <f t="shared" si="16"/>
        <v>636</v>
      </c>
      <c r="H59" s="8">
        <f t="shared" si="16"/>
        <v>798</v>
      </c>
      <c r="I59" s="7">
        <f t="shared" si="16"/>
        <v>642</v>
      </c>
      <c r="J59" s="8">
        <f t="shared" si="16"/>
        <v>492</v>
      </c>
      <c r="K59" s="7">
        <f t="shared" si="16"/>
        <v>638</v>
      </c>
      <c r="L59" s="8">
        <f t="shared" si="16"/>
        <v>602</v>
      </c>
      <c r="M59" s="7">
        <f t="shared" si="16"/>
        <v>430</v>
      </c>
      <c r="N59" s="8">
        <f t="shared" si="16"/>
        <v>560</v>
      </c>
      <c r="O59" s="21">
        <f t="shared" si="16"/>
        <v>459</v>
      </c>
    </row>
    <row r="60" spans="1:15" ht="20.100000000000001" customHeight="1">
      <c r="A60" s="28" t="s">
        <v>19</v>
      </c>
      <c r="B60" s="14">
        <f t="shared" ref="B60" si="17">B59/B58</f>
        <v>0.17225883762732175</v>
      </c>
      <c r="C60" s="13">
        <f>C59/C58</f>
        <v>0.17107411034933073</v>
      </c>
      <c r="D60" s="14">
        <f t="shared" ref="D60:H60" si="18">D59/D58</f>
        <v>0.26163578852236785</v>
      </c>
      <c r="E60" s="13">
        <f t="shared" si="18"/>
        <v>0.27417962003454233</v>
      </c>
      <c r="F60" s="14">
        <f t="shared" si="18"/>
        <v>0.32657926102502982</v>
      </c>
      <c r="G60" s="13">
        <f t="shared" si="18"/>
        <v>0.26622017580577645</v>
      </c>
      <c r="H60" s="14">
        <f t="shared" si="18"/>
        <v>0.31442080378250592</v>
      </c>
      <c r="I60" s="13">
        <f>I59/I58</f>
        <v>0.24797219003476245</v>
      </c>
      <c r="J60" s="14">
        <f t="shared" ref="J60:O60" si="19">J59/J58</f>
        <v>0.15963659961064244</v>
      </c>
      <c r="K60" s="13">
        <f t="shared" si="19"/>
        <v>0.19981208894456623</v>
      </c>
      <c r="L60" s="14">
        <f t="shared" si="19"/>
        <v>0.19056663501107945</v>
      </c>
      <c r="M60" s="13">
        <f t="shared" si="19"/>
        <v>0.15019210618232623</v>
      </c>
      <c r="N60" s="14">
        <f t="shared" si="19"/>
        <v>0.18543046357615894</v>
      </c>
      <c r="O60" s="22">
        <f t="shared" si="19"/>
        <v>0.14272388059701493</v>
      </c>
    </row>
  </sheetData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D63702BA3B49488930454877A871C0" ma:contentTypeVersion="5" ma:contentTypeDescription="Vytvoří nový dokument" ma:contentTypeScope="" ma:versionID="ca23940d9b5d396ca0daa405e1c27a04">
  <xsd:schema xmlns:xsd="http://www.w3.org/2001/XMLSchema" xmlns:xs="http://www.w3.org/2001/XMLSchema" xmlns:p="http://schemas.microsoft.com/office/2006/metadata/properties" xmlns:ns2="efca1a94-cd74-4a5d-af05-c51becf739a6" targetNamespace="http://schemas.microsoft.com/office/2006/metadata/properties" ma:root="true" ma:fieldsID="b615256e7bc25b99f032c377424795a8" ns2:_="">
    <xsd:import namespace="efca1a94-cd74-4a5d-af05-c51becf73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1a94-cd74-4a5d-af05-c51becf73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E01C0-57FE-4449-8402-94609E98F163}"/>
</file>

<file path=customXml/itemProps2.xml><?xml version="1.0" encoding="utf-8"?>
<ds:datastoreItem xmlns:ds="http://schemas.openxmlformats.org/officeDocument/2006/customXml" ds:itemID="{BBE50189-AEB9-4D5D-975B-CAC41A29F456}"/>
</file>

<file path=customXml/itemProps3.xml><?xml version="1.0" encoding="utf-8"?>
<ds:datastoreItem xmlns:ds="http://schemas.openxmlformats.org/officeDocument/2006/customXml" ds:itemID="{20590171-2C45-4E23-8355-F908441B8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Heroldová</dc:creator>
  <cp:keywords/>
  <dc:description/>
  <cp:lastModifiedBy>Kolář Radim (13228)</cp:lastModifiedBy>
  <cp:revision/>
  <dcterms:created xsi:type="dcterms:W3CDTF">2025-12-08T15:58:30Z</dcterms:created>
  <dcterms:modified xsi:type="dcterms:W3CDTF">2026-01-14T12:53:14Z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0x0101008BD63702BA3B49488930454877A871C0</vt:lpwstr>
  </property>
</Properties>
</file>