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5635" windowHeight="1458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'Rekapitulace'!$G$40</definedName>
    <definedName name="Dodavka0">'Položky'!#REF!</definedName>
    <definedName name="HSV">'Rekapitulace'!$E$40</definedName>
    <definedName name="HSV0">'Položky'!#REF!</definedName>
    <definedName name="HZS">'Rekapitulace'!$I$40</definedName>
    <definedName name="HZS0">'Položky'!#REF!</definedName>
    <definedName name="JKSO">'Krycí list'!$G$2</definedName>
    <definedName name="MJ">'Krycí list'!$G$5</definedName>
    <definedName name="Mont">'Rekapitulace'!$H$40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'Položky'!$A$1:$G$289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'Rekapitulace'!$F$40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<sst xmlns="http://schemas.openxmlformats.org/spreadsheetml/2006/main" count="890" uniqueCount="592">
  <si>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</si>
  <si>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</si>
  <si>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</si>
  <si>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</si>
  <si>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</si>
  <si>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</si>
  <si>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</si>
  <si>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</si>
  <si>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</si>
  <si>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</si>
  <si>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</si>
  <si>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</si>
  <si>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</si>
  <si>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</si>
  <si>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</si>
  <si>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</si>
  <si>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</si>
  <si>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</si>
  <si>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</si>
  <si>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</si>
  <si>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</si>
  <si>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</si>
  <si>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</si>
  <si>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</si>
  <si>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</si>
  <si>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</si>
  <si>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</si>
  <si>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</si>
  <si>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</si>
  <si>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</si>
  <si>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</si>
  <si>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</si>
  <si>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</si>
  <si>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</si>
  <si>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</si>
  <si>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</si>
  <si>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</si>
  <si>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</si>
  <si>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</si>
  <si>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</si>
  <si>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</si>
  <si>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</si>
  <si>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</si>
  <si>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</si>
  <si>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</si>
  <si>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</si>
  <si>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</si>
  <si>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</si>
  <si>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</si>
  <si>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</si>
  <si>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</si>
  <si>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</si>
  <si>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</si>
  <si>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</si>
  <si>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</si>
  <si>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</si>
  <si>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</si>
  <si>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</si>
  <si>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</si>
  <si>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</si>
  <si>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</si>
  <si>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</si>
  <si>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</si>
  <si>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</si>
  <si>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</si>
  <si>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</si>
  <si>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</si>
  <si>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</si>
  <si>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</si>
  <si>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</si>
  <si>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</si>
  <si>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</si>
  <si>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</si>
  <si>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</si>
  <si>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</si>
  <si>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</si>
  <si>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</si>
  <si>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</si>
  <si>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0000099</t>
  </si>
  <si>
    <t>Kravín</t>
  </si>
  <si>
    <t>SO01</t>
  </si>
  <si>
    <t>RD</t>
  </si>
  <si>
    <t>113151111R00</t>
  </si>
  <si>
    <t xml:space="preserve">Rozebrání ploch ze silničních panelů </t>
  </si>
  <si>
    <t>m2</t>
  </si>
  <si>
    <t>122101102R00</t>
  </si>
  <si>
    <t xml:space="preserve">Odkopávky nezapažené v hor. 2 do 1000 m3 </t>
  </si>
  <si>
    <t>m3</t>
  </si>
  <si>
    <t>122201109R00</t>
  </si>
  <si>
    <t xml:space="preserve">Příplatek za lepivost - odkopávky v hor. 3 </t>
  </si>
  <si>
    <t>131101101R00</t>
  </si>
  <si>
    <t xml:space="preserve">Hloubení nezapažených jam v hor.2 do 100 m3 </t>
  </si>
  <si>
    <t>131201109R00</t>
  </si>
  <si>
    <t xml:space="preserve">Příplatek za lepivost - hloubení nezap.jam v hor.3 </t>
  </si>
  <si>
    <t>132101101R00</t>
  </si>
  <si>
    <t xml:space="preserve">Hloubení rýh šířky do 60 cm v hor.2 do 100 m3 </t>
  </si>
  <si>
    <t>132101401R00</t>
  </si>
  <si>
    <t xml:space="preserve">Hloubený výkop pod základy v hor.2 </t>
  </si>
  <si>
    <t>161101101R00</t>
  </si>
  <si>
    <t xml:space="preserve">Svislé přemístění výkopku z hor.1-4 do 2,5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</si>
  <si>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</si>
  <si>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</si>
  <si>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</si>
  <si>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</si>
  <si>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175101201R00</t>
  </si>
  <si>
    <t xml:space="preserve">Obsyp objektu bez prohozeni sypaniny </t>
  </si>
  <si>
    <t>181101123R00</t>
  </si>
  <si>
    <t xml:space="preserve">Úprava pozemku s rozpoj, a přehrn. hor.1,2 do 60 m </t>
  </si>
  <si>
    <t>583315004</t>
  </si>
  <si>
    <t xml:space="preserve">Kamenivo těžené frakce 8/16 B Jihomor. kraj </t>
  </si>
  <si>
    <t>T</t>
  </si>
  <si>
    <t>2</t>
  </si>
  <si>
    <t>Základy a zvláštní zakládání</t>
  </si>
  <si>
    <t>212752113R00</t>
  </si>
  <si>
    <t xml:space="preserve">Trativody z drenážních trubek, lože, DN 160 mm </t>
  </si>
  <si>
    <t>m</t>
  </si>
  <si>
    <t>215901101R00</t>
  </si>
  <si>
    <t xml:space="preserve">Zhutnění podloží z hornin nesoudržných do 92% PS </t>
  </si>
  <si>
    <t>216903111R00</t>
  </si>
  <si>
    <t xml:space="preserve">Otryskání ploch pískem FP, stěn a rubů kleneb </t>
  </si>
  <si>
    <t>271531111R00</t>
  </si>
  <si>
    <t xml:space="preserve">Polštář základu z kameniva hr. drceného 16-63 mm </t>
  </si>
  <si>
    <t>273321116R00</t>
  </si>
  <si>
    <t xml:space="preserve">Železobeton zákl. desek z cem. portladských B 20 </t>
  </si>
  <si>
    <t>274272140RT2</t>
  </si>
  <si>
    <t>Zdivo základové z bednicích tvárnic, tl. 30 cm výplň tvárnic betonem B 12,5 (C 12/15)</t>
  </si>
  <si>
    <t>274313511R00</t>
  </si>
  <si>
    <t xml:space="preserve">Beton základových pasů prostý B 12,5 (C 12/15)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</si>
  <si>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</si>
  <si>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</si>
  <si>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</si>
  <si>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</si>
  <si>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279311113R00</t>
  </si>
  <si>
    <t xml:space="preserve">Postupné podbetonování zákl. zdiva B12.5 (C12/15) </t>
  </si>
  <si>
    <t>3</t>
  </si>
  <si>
    <t>Svislé a kompletní konstrukce</t>
  </si>
  <si>
    <t>310236261R00</t>
  </si>
  <si>
    <t xml:space="preserve">Zazdívka otvorů pl. 0,09 m2 cihlami, tl. zdi 60 cm </t>
  </si>
  <si>
    <t>kus</t>
  </si>
  <si>
    <t>310239211R00</t>
  </si>
  <si>
    <t xml:space="preserve">Zazdívka otvorů plochy do 4 m2 cihlami na MVC </t>
  </si>
  <si>
    <t>311231136R00</t>
  </si>
  <si>
    <t xml:space="preserve">Zdivo nosné cihelné z CP 25 P15 na MC 10 </t>
  </si>
  <si>
    <t>317234410R00</t>
  </si>
  <si>
    <t xml:space="preserve">Vyzdívka mezi nosníky cihlami pálenými na MC </t>
  </si>
  <si>
    <t>317944313RT4</t>
  </si>
  <si>
    <t>Válcované nosníky č.14-22 osazené do otvorů včetně dodávky profilu  I č.18</t>
  </si>
  <si>
    <t>t</t>
  </si>
  <si>
    <t>317944313RT5</t>
  </si>
  <si>
    <t>Válcované nosníky č.14-22 osazené do otvorů včetně dodávky profilu lč.20</t>
  </si>
  <si>
    <t>342255024R00</t>
  </si>
  <si>
    <t xml:space="preserve">Příčky z desek Ytong tl. 10 cm </t>
  </si>
  <si>
    <t>342266111RT1</t>
  </si>
  <si>
    <t>Obklad stěn sádrokartonem na ocelovou konstrukci desky standard tl. 12,5 mm, Orsil tl. 5 cm</t>
  </si>
  <si>
    <t>342668111R00</t>
  </si>
  <si>
    <t xml:space="preserve">Těsnění styku příčky se stáv. konstrukcí PU pěnou </t>
  </si>
  <si>
    <t>346244481R00</t>
  </si>
  <si>
    <t xml:space="preserve">Plentování ocelových nosníků </t>
  </si>
  <si>
    <t>348171211R00</t>
  </si>
  <si>
    <t xml:space="preserve">Osazení oc.zábradlí na zdech a valech do 100 kg/m </t>
  </si>
  <si>
    <t>348924211R00</t>
  </si>
  <si>
    <t xml:space="preserve">Stříška plotová pro zeď tl.30cm z bet.tvar.přírod. </t>
  </si>
  <si>
    <t>348942211R00</t>
  </si>
  <si>
    <t>Zábradlí ocel. s osazením do bet.bloků, ze 2 tyčí dod a mtz</t>
  </si>
  <si>
    <t>349231811R00</t>
  </si>
  <si>
    <t xml:space="preserve">Přizdívka ostění s ozubem z cihel, kapsy do 15 cm </t>
  </si>
  <si>
    <t>380321441R00</t>
  </si>
  <si>
    <t xml:space="preserve">Kompl. konstr.kanálů ŽB z B 30 (C 25/30) do 15 cm </t>
  </si>
  <si>
    <t>380356231R00</t>
  </si>
  <si>
    <t xml:space="preserve">Bednění kompl.konstr.neomít.BO pl.rovinných,zříz. </t>
  </si>
  <si>
    <t>380356232R00</t>
  </si>
  <si>
    <t xml:space="preserve">Bednění kompl.konstr.neomít.BO pl.rovinných.odbed. </t>
  </si>
  <si>
    <t>55395100.A</t>
  </si>
  <si>
    <t>Zábradlí ocelové trubkové</t>
  </si>
  <si>
    <t>4</t>
  </si>
  <si>
    <t>Vodorovné konstrukce</t>
  </si>
  <si>
    <t>413232221R00</t>
  </si>
  <si>
    <t xml:space="preserve">Zazdívka zhlavl válcovaných nosníků výšky do 30cm </t>
  </si>
  <si>
    <t>417321313R00</t>
  </si>
  <si>
    <t xml:space="preserve">Ztužujíct pásy a věnce, železobeton B 20 (C 16/20) </t>
  </si>
  <si>
    <t>417351115R00</t>
  </si>
  <si>
    <t xml:space="preserve">Bedněni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</si>
  <si>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</si>
  <si>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</si>
  <si>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</si>
  <si>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</si>
  <si>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430321313R00</t>
  </si>
  <si>
    <t xml:space="preserve">Schodišťové konstrukce, železobeton B 20 (C 16/20) </t>
  </si>
  <si>
    <t>430361921RT5</t>
  </si>
  <si>
    <t>Výztuž schodišťových konstrukcí svařovanou sítí svařovaná síť - drát 6,0 mm, oka 150 / 150 mm</t>
  </si>
  <si>
    <t>434311113R00</t>
  </si>
  <si>
    <t xml:space="preserve">Stupně dusané na terén, na desku z B 12,5 (C12/15) </t>
  </si>
  <si>
    <t>434312241R00</t>
  </si>
  <si>
    <t xml:space="preserve">Schody v opěr. zídkách z bet. prostého B20(C16/20)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</si>
  <si>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</si>
  <si>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</si>
  <si>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</si>
  <si>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</si>
  <si>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</si>
  <si>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</si>
  <si>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564201200U00</t>
  </si>
  <si>
    <t xml:space="preserve">Podklad komunikací štěrkopísku 10cm </t>
  </si>
  <si>
    <t>564831111R00</t>
  </si>
  <si>
    <t xml:space="preserve">Podklad ze štěrkodrti po zhutnění tloušťky 10 cm </t>
  </si>
  <si>
    <t>564861111R00</t>
  </si>
  <si>
    <t xml:space="preserve">Podklad ze štěrkodrti po zhutnění tloušťky 20 cm </t>
  </si>
  <si>
    <t>584121111RT2</t>
  </si>
  <si>
    <t>Osazení silničních panelů.lože z kameniva tl. 4 cm včetně panelu IZD 2/490 300x100x15</t>
  </si>
  <si>
    <t>596215040R00</t>
  </si>
  <si>
    <t xml:space="preserve">Kladení zámkové dlažby tl. 8 cm do drtě tl. 4 cm </t>
  </si>
  <si>
    <t>596245041R00</t>
  </si>
  <si>
    <t xml:space="preserve">Kladení zámkové dlažby tl. 8 cm do MC tl. 5 cm </t>
  </si>
  <si>
    <t>59245030</t>
  </si>
  <si>
    <t>Dlažba zámková H-PROFIL 20x16,5x8 cm přírodní</t>
  </si>
  <si>
    <t>61</t>
  </si>
  <si>
    <t>Úpravy povrchů vnitřní</t>
  </si>
  <si>
    <t>611421133R00</t>
  </si>
  <si>
    <t xml:space="preserve">Omítka vnitřní stropů rovných, MVC, štuková </t>
  </si>
  <si>
    <t>611421321R00</t>
  </si>
  <si>
    <t xml:space="preserve">Oprava váp.omítek stropů do 30% plochy - hladkých </t>
  </si>
  <si>
    <t>612421321R00</t>
  </si>
  <si>
    <t xml:space="preserve">Oprava vápen.omítek stěn do 30 % pl. - hladkých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</si>
  <si>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</si>
  <si>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</si>
  <si>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</si>
  <si>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</si>
  <si>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612474115U00</t>
  </si>
  <si>
    <t xml:space="preserve">Vni omít stěn such sm Ytong tl 8mm </t>
  </si>
  <si>
    <t>612476012U00</t>
  </si>
  <si>
    <t xml:space="preserve">Sanační omítkov systém Calosan-Beta </t>
  </si>
  <si>
    <t>613451133R00</t>
  </si>
  <si>
    <t xml:space="preserve">Omítka sloupů, plocha rovná, MC, štuková hlazená </t>
  </si>
  <si>
    <t>613481111R00</t>
  </si>
  <si>
    <t xml:space="preserve">Potažení pilířů pletivem rabicovým s vypnutím </t>
  </si>
  <si>
    <t>614471713R00</t>
  </si>
  <si>
    <t xml:space="preserve">Vyspravení beton. konstrukcí cem. maltou tl. 30 mm </t>
  </si>
  <si>
    <t>614471715R00</t>
  </si>
  <si>
    <t xml:space="preserve">Vyspravení beton. konstrukcí - adhézní můstek </t>
  </si>
  <si>
    <t>62</t>
  </si>
  <si>
    <t>Úpravy povrchů vnější</t>
  </si>
  <si>
    <t>620991121R00</t>
  </si>
  <si>
    <t xml:space="preserve">Zakrývání výplní vnějších otvorů z lešení </t>
  </si>
  <si>
    <t>622405215U00</t>
  </si>
  <si>
    <t xml:space="preserve">ZS Stomix Therm alfa-ZS PSB tl.20mm </t>
  </si>
  <si>
    <t>622405295U00</t>
  </si>
  <si>
    <t xml:space="preserve">ZS Stomix Therm alfa-ZS PSB tl.100 </t>
  </si>
  <si>
    <t>622405377U00</t>
  </si>
  <si>
    <t xml:space="preserve">ZKS Terranova Terramin EPS 80 mm </t>
  </si>
  <si>
    <t>622422111R00</t>
  </si>
  <si>
    <t xml:space="preserve">Oprava vnějších omítek vápen, hladk. II, do 10 % </t>
  </si>
  <si>
    <t>622451158R00</t>
  </si>
  <si>
    <t xml:space="preserve">Omítka vnější stěn, MC, hladká drásaná, slož. 1- 2 </t>
  </si>
  <si>
    <t>622471317R00</t>
  </si>
  <si>
    <t xml:space="preserve">Nátěr nebo nástřik stěn vnějších, složitost 1 - 2 </t>
  </si>
  <si>
    <t>622903111R00</t>
  </si>
  <si>
    <t xml:space="preserve">Očištění zdí a valů před opravou, ručně ometáním </t>
  </si>
  <si>
    <t>63</t>
  </si>
  <si>
    <t>Podlahy a podlahové konstrukce</t>
  </si>
  <si>
    <t>631312511R00</t>
  </si>
  <si>
    <t xml:space="preserve">Mazanina betonová tl. 5 - 8 cm B 12,5 (C 12/15) </t>
  </si>
  <si>
    <t>631313611R00</t>
  </si>
  <si>
    <t xml:space="preserve">Mazanina betonová tl. 8 - 12 cm B 20 (C 16/20) </t>
  </si>
  <si>
    <t>631315611R00</t>
  </si>
  <si>
    <t xml:space="preserve">Mazanina betonová tl. 12 - 24 cm B 20 (C 16/20) </t>
  </si>
  <si>
    <t>631319165R00</t>
  </si>
  <si>
    <t xml:space="preserve">Příplatek za konečnou úpravu mazanin tl. 24 cm </t>
  </si>
  <si>
    <t>631361921RT1</t>
  </si>
  <si>
    <t>Výztuž mazanin svařovanou sítí z drátů tažených svařovaná síť -drát 4,0 mm, oka 200/200 mm</t>
  </si>
  <si>
    <t>631361921RT5</t>
  </si>
  <si>
    <t>Výztuž mazanin svařovanou sítí z drátů tažených svařovaná síť - drát 6,0 mm, oka 150/150 mm</t>
  </si>
  <si>
    <t>631571001R00</t>
  </si>
  <si>
    <t xml:space="preserve">Násyp z kameniva těženého 0 - 4, zpevňující </t>
  </si>
  <si>
    <t>632451022R00</t>
  </si>
  <si>
    <t xml:space="preserve">Vyrovnávací potěr MC 15, v pásu, tl. 30 mm </t>
  </si>
  <si>
    <t>64</t>
  </si>
  <si>
    <t>Výplně otvorů</t>
  </si>
  <si>
    <t>641951431R00</t>
  </si>
  <si>
    <t xml:space="preserve">Osazení rámů slepých, ocel, dřevo, plocha nad 4 m2 </t>
  </si>
  <si>
    <t>641960000R00</t>
  </si>
  <si>
    <t xml:space="preserve">Těsnění spár otvorových prvků PU pěnou </t>
  </si>
  <si>
    <t>642952110RT2</t>
  </si>
  <si>
    <t>Osazení zárubní dveřních dřevěných, pl. do 2,5 m2 včetně dodávky zárubně Sapeli  197 x 60/7 - 19 buk</t>
  </si>
  <si>
    <t>642952110RT4</t>
  </si>
  <si>
    <t>Osazení zárubní dveřních dřevěných, pl. do 2,5 m2 včetně dodávky zárubně Sapeli  197 x 80/7 - 19 buk</t>
  </si>
  <si>
    <t>642992610U00</t>
  </si>
  <si>
    <t xml:space="preserve">Osaz dveř zárub plast 2,5m2 na MPP </t>
  </si>
  <si>
    <t>8</t>
  </si>
  <si>
    <t>Trubní vedení</t>
  </si>
  <si>
    <t>871181121R00</t>
  </si>
  <si>
    <t xml:space="preserve">Montáž trubek polyetylenových ve výkopu 50 mm </t>
  </si>
  <si>
    <t>893111121R00</t>
  </si>
  <si>
    <t xml:space="preserve">Šachta vodoměrná prefa 1,2 x 0,9 m, výška 2,0 m </t>
  </si>
  <si>
    <t>899102111RT2</t>
  </si>
  <si>
    <t>Osazení poklopu s rámem do 100 kg včetně dodávky poklopu lit. s rámem 600 x 600</t>
  </si>
  <si>
    <t>831230110RAA</t>
  </si>
  <si>
    <t>Vodovodní přípojka z trub polyetylénových D 40-63 hloubka 0,8 m</t>
  </si>
  <si>
    <t>831350012RA0</t>
  </si>
  <si>
    <t xml:space="preserve">Kanalizace z trub PVC hrdlových D 160, hl. 2,0 m </t>
  </si>
  <si>
    <t>8-100</t>
  </si>
  <si>
    <t xml:space="preserve">Ponorné čerpadlo - požární voda </t>
  </si>
  <si>
    <t>kpl</t>
  </si>
  <si>
    <t>8-101</t>
  </si>
  <si>
    <t xml:space="preserve">Tlaková souprava - hlídání tlaku v pož. potrubí </t>
  </si>
  <si>
    <t>8-102</t>
  </si>
  <si>
    <t xml:space="preserve">Vyplastování stávající nádrže 2,5x5x3m </t>
  </si>
  <si>
    <t>8-103</t>
  </si>
  <si>
    <t xml:space="preserve">Zřízení přepadu jímky na dešť. vody - osazení potr </t>
  </si>
  <si>
    <t>8-104</t>
  </si>
  <si>
    <t xml:space="preserve">Napojení kontejnerových buněk na kanál., vodovod </t>
  </si>
  <si>
    <t>28613611</t>
  </si>
  <si>
    <t>Trubka ROBUST PIPE SDR 11 50x4,6 mm plyn - návin</t>
  </si>
  <si>
    <t>9</t>
  </si>
  <si>
    <t>Ostatní konstrukce, bourání</t>
  </si>
  <si>
    <t>9-100</t>
  </si>
  <si>
    <t xml:space="preserve">Plastová jímka samonosná užit. objem 15m3 komínek, </t>
  </si>
  <si>
    <t>9-101</t>
  </si>
  <si>
    <t xml:space="preserve">Sanace zdiva výztuž heliflx </t>
  </si>
  <si>
    <t>94</t>
  </si>
  <si>
    <t>Lešení a stavební výtahy</t>
  </si>
  <si>
    <t>941941031R00</t>
  </si>
  <si>
    <t xml:space="preserve">Montáž lešení leh.řad.s podlahami.š.do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</si>
  <si>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</si>
  <si>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</si>
  <si>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</si>
  <si>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</si>
  <si>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</si>
  <si>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</si>
  <si>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941955004R00</t>
  </si>
  <si>
    <t xml:space="preserve">Lešení lehké pomocné, výška podlahy do 3,5 m </t>
  </si>
  <si>
    <t>946941106R00</t>
  </si>
  <si>
    <t xml:space="preserve">Montáž pojízdných Alu věží BOSS, 2,5 x 0,85 m </t>
  </si>
  <si>
    <t>soubor</t>
  </si>
  <si>
    <t>946941196R00</t>
  </si>
  <si>
    <t xml:space="preserve">Nájemné pojízdných Alu věží BOSS, 2,5 x 0,85 m </t>
  </si>
  <si>
    <t>den</t>
  </si>
  <si>
    <t>946941806R00</t>
  </si>
  <si>
    <t xml:space="preserve">Demontáž pojízdných Alu věží BOSS, 2,5 x 0,85 m </t>
  </si>
  <si>
    <t>95</t>
  </si>
  <si>
    <t>Dokončovací konstrukce na pozemních stavbách</t>
  </si>
  <si>
    <t>952902110R00</t>
  </si>
  <si>
    <t xml:space="preserve">Čištění zametáním v místnostech a chodbách </t>
  </si>
  <si>
    <t>952903112R00</t>
  </si>
  <si>
    <t xml:space="preserve">Vyčištěni objektů do 3,5 m.čistíren, nádrží a pod. </t>
  </si>
  <si>
    <t>953171011R00</t>
  </si>
  <si>
    <t xml:space="preserve">Osazování stupadel z oceli nebo litinových </t>
  </si>
  <si>
    <t>959571001R00</t>
  </si>
  <si>
    <t xml:space="preserve">Odklizení písku po tryskání do 1000 m </t>
  </si>
  <si>
    <t>55243776</t>
  </si>
  <si>
    <t>Stupačka litinová 270x140 mm</t>
  </si>
  <si>
    <t>96</t>
  </si>
  <si>
    <t>Bourání konstrukcí</t>
  </si>
  <si>
    <t>962032231R00</t>
  </si>
  <si>
    <t xml:space="preserve">Bourání zdiva z cihel pálených na MVC </t>
  </si>
  <si>
    <t>963012510R00</t>
  </si>
  <si>
    <t xml:space="preserve">Bourání stropů z desek žb. š. 30 cm, tl. do 14 cm </t>
  </si>
  <si>
    <t>968061137R00</t>
  </si>
  <si>
    <t xml:space="preserve">Vyvěšení dřevěných křídel vrat plochy nad 4 m2 </t>
  </si>
  <si>
    <t>968062559R00</t>
  </si>
  <si>
    <t xml:space="preserve">Vybourání dřevěných rámů vrat pl. nad 5 m2 </t>
  </si>
  <si>
    <t>968071137R00</t>
  </si>
  <si>
    <t xml:space="preserve">Vyvěšení, zavěšení kovových křídel vrat nad 4 m2 </t>
  </si>
  <si>
    <t>97</t>
  </si>
  <si>
    <t>Prorážení otvorů</t>
  </si>
  <si>
    <t>971033631R00</t>
  </si>
  <si>
    <t xml:space="preserve">Vybourání otv. zeď cihel, pl.4 m2, tl. 15 cm, MVC </t>
  </si>
  <si>
    <t>971033641R00</t>
  </si>
  <si>
    <t xml:space="preserve">Vybourání otv. zeď cihel, pl.4 m2, tl.30 cm, MVC </t>
  </si>
  <si>
    <t>971033651R00</t>
  </si>
  <si>
    <t xml:space="preserve">Vybourání otv. zeď cihel, pl.4 m2, tl.60 cm, MVC </t>
  </si>
  <si>
    <t>973031325R00</t>
  </si>
  <si>
    <t xml:space="preserve">Vysekání kapes zeď cihel. MVC, pl. 0,1m2, hl. 30cm </t>
  </si>
  <si>
    <t>974031666R00</t>
  </si>
  <si>
    <t xml:space="preserve">Vysekání rýh zeď cihelná vtah. nosníků 15 x 25 cm </t>
  </si>
  <si>
    <t>975073121R00</t>
  </si>
  <si>
    <t xml:space="preserve">Jednost.podchycení vazníků do 3,5m,do 1500 kg/m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</si>
  <si>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</si>
  <si>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</si>
  <si>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</si>
  <si>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</si>
  <si>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</si>
  <si>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</si>
  <si>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</si>
  <si>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</si>
  <si>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978015221R00</t>
  </si>
  <si>
    <t xml:space="preserve">Otlučení omítek vnějších MVC v složit.1-4 do 10 % </t>
  </si>
  <si>
    <t>98</t>
  </si>
  <si>
    <t>Demolice</t>
  </si>
  <si>
    <t>981011315R00</t>
  </si>
  <si>
    <t xml:space="preserve">Demolice budov, zdivo, podíl konstr. do 30 %, MVC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</si>
  <si>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</si>
  <si>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</si>
  <si>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</si>
  <si>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</si>
  <si>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</si>
  <si>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</si>
  <si>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862-100</t>
  </si>
  <si>
    <t xml:space="preserve">EPS vč. zednických výpomocí </t>
  </si>
  <si>
    <t>F0863</t>
  </si>
  <si>
    <t>Zabezpečovací zařízení</t>
  </si>
  <si>
    <t>863-100</t>
  </si>
  <si>
    <t xml:space="preserve">EZS vč. zednických výpomocí </t>
  </si>
  <si>
    <t>F1015</t>
  </si>
  <si>
    <t>Doplňkové stavby</t>
  </si>
  <si>
    <t>1015</t>
  </si>
  <si>
    <t xml:space="preserve">Kontejnerová sestava (4 kontejnery) dod+osazení </t>
  </si>
  <si>
    <t>711</t>
  </si>
  <si>
    <t>Izolace proti vodě</t>
  </si>
  <si>
    <t>711141559RZ1</t>
  </si>
  <si>
    <t>Izolace proti vlhk. vodorovná pásy přitavením 1 vrstva - včetně dodávky Bitubitagit S 35</t>
  </si>
  <si>
    <t>711462201RT1</t>
  </si>
  <si>
    <t>Izolace tlaková, zesílení spojů svislé pryž 10 cm materiál ve specifikaci</t>
  </si>
  <si>
    <t>711491171RZ1</t>
  </si>
  <si>
    <t>Izolace tlaková, podkladní textilie, vodorovná včetně dodávky textilie Netex F - 300</t>
  </si>
  <si>
    <t>28322029</t>
  </si>
  <si>
    <t>Fólie Fatrafol š. 1300 mm zemní</t>
  </si>
  <si>
    <t>998711201R00</t>
  </si>
  <si>
    <t xml:space="preserve">Přesun hmot pro izolace proti vodě, výšky do 6 m </t>
  </si>
  <si>
    <t>713</t>
  </si>
  <si>
    <t>Izolace tepelné</t>
  </si>
  <si>
    <t>713131131R00</t>
  </si>
  <si>
    <t xml:space="preserve">Izolace tepelná stěn lepením </t>
  </si>
  <si>
    <t>28375936</t>
  </si>
  <si>
    <t>Deska fasád polystyr EPS 70 F tl. 80mm</t>
  </si>
  <si>
    <t>998713201R00</t>
  </si>
  <si>
    <t xml:space="preserve">Přesun hmot pro izolace tepelné, výšky do 6 m </t>
  </si>
  <si>
    <t>722</t>
  </si>
  <si>
    <t>Vnitřní vodovod</t>
  </si>
  <si>
    <t>722241142U00</t>
  </si>
  <si>
    <t xml:space="preserve">Hydrant C 52 </t>
  </si>
  <si>
    <t>722241153U00</t>
  </si>
  <si>
    <t xml:space="preserve">Hydrant systém celoplech D 25x30 m </t>
  </si>
  <si>
    <t>722100005RA0</t>
  </si>
  <si>
    <t xml:space="preserve">Vodovod, potrubí ocelové pozink. DN 40, ochrana </t>
  </si>
  <si>
    <t>722-100</t>
  </si>
  <si>
    <t xml:space="preserve">Zednické výpomoci vodovod </t>
  </si>
  <si>
    <t>998722201R00</t>
  </si>
  <si>
    <t xml:space="preserve">Přesun hmot pro vnitřní vodovod, výšky do 6 m </t>
  </si>
  <si>
    <t>766</t>
  </si>
  <si>
    <t>Konstrukce truhlářské</t>
  </si>
  <si>
    <t>766661112R00</t>
  </si>
  <si>
    <t xml:space="preserve">Montáž dveří do zárubně,otevíravých Ikř.do 0,8 m </t>
  </si>
  <si>
    <t>766661122R00</t>
  </si>
  <si>
    <t xml:space="preserve">Montáž dveří do zárubně.otevíravých Ikř.nad 0,8 m </t>
  </si>
  <si>
    <t>766661132R00</t>
  </si>
  <si>
    <t xml:space="preserve">Montáž dveří do zárubně.otevíravých 2kř.do 1,45 m </t>
  </si>
  <si>
    <t>766670021R00</t>
  </si>
  <si>
    <t xml:space="preserve">Montáž kliky a štítku </t>
  </si>
  <si>
    <t>766695232R00</t>
  </si>
  <si>
    <t xml:space="preserve">Montáž prahů dveří dvoukřídlových š. do 10 cm </t>
  </si>
  <si>
    <t>54914626</t>
  </si>
  <si>
    <t>Dveřní kování IDEÁL klíč Cr</t>
  </si>
  <si>
    <t>61143462</t>
  </si>
  <si>
    <t>Dveře vchodové plast.1kříd.90/207</t>
  </si>
  <si>
    <t>61143463</t>
  </si>
  <si>
    <t>Dveře vchodové plast. 1 kříd.100/207</t>
  </si>
  <si>
    <t>61143464</t>
  </si>
  <si>
    <t>Dveře vchodové plast.1 kříd.110/207</t>
  </si>
  <si>
    <t>61143465</t>
  </si>
  <si>
    <t>Dveře vchodové plast.1 kříd.120/210</t>
  </si>
  <si>
    <t>61143472</t>
  </si>
  <si>
    <t>Dveře vchodové plast.2kříd.124/200</t>
  </si>
  <si>
    <t>61161713</t>
  </si>
  <si>
    <t>Dveře vnitřní hladké plné 1kř. 60x197 cm dýha dub</t>
  </si>
  <si>
    <t>61161721</t>
  </si>
  <si>
    <t>Dveře vnitřní hladké plné 1kř. 80x197 cm dýha dub</t>
  </si>
  <si>
    <t>61187116</t>
  </si>
  <si>
    <t>Prah dubový délka 60 cm šířka 10 cm tl. 2 cm</t>
  </si>
  <si>
    <t>61187156</t>
  </si>
  <si>
    <t>Prah dubový délka 80 cm šířka 10 cm tl. 2 cm</t>
  </si>
  <si>
    <t>998766201R00</t>
  </si>
  <si>
    <t xml:space="preserve">Přesun hmot pro truhlářské konstr., výšky do 6 m </t>
  </si>
  <si>
    <t>767</t>
  </si>
  <si>
    <t>Konstrukce zámečnické</t>
  </si>
  <si>
    <t>767646510R00</t>
  </si>
  <si>
    <t xml:space="preserve">Montáž dveří 1 jednokřídlových </t>
  </si>
  <si>
    <t>767652220R00</t>
  </si>
  <si>
    <t xml:space="preserve">Montáž vrat otočných do oc.konstrukce, pl.do 9 m2 </t>
  </si>
  <si>
    <t>767652230R00</t>
  </si>
  <si>
    <t xml:space="preserve">Montáž vrat otočných do oc.konstrukce, pl.do 13 m2 </t>
  </si>
  <si>
    <t>767657230R00</t>
  </si>
  <si>
    <t xml:space="preserve">Montáž vrat zvedacích, do oc. zárubně do 13 m2 </t>
  </si>
  <si>
    <t>767657240R00</t>
  </si>
  <si>
    <t xml:space="preserve">Montáž vrat zvedacích, do oc. zárubně nad 13 m2 </t>
  </si>
  <si>
    <t>767995103R00</t>
  </si>
  <si>
    <t xml:space="preserve">Montáž kovových atypických konstrukcí do 20 kg </t>
  </si>
  <si>
    <t>kg</t>
  </si>
  <si>
    <t>13331732</t>
  </si>
  <si>
    <t>Úhelník rovnoramenný L jakost 11375   60x 60x 6 mm</t>
  </si>
  <si>
    <t>13351380.A</t>
  </si>
  <si>
    <t>Ocel pásová jakost 11373  50x5,0 mm</t>
  </si>
  <si>
    <t>553 PC 5</t>
  </si>
  <si>
    <t>Kotevní zařízení včetně upevňovacích prvků</t>
  </si>
  <si>
    <t>55340482</t>
  </si>
  <si>
    <t>Dveře ocelové lexan 90x197 cm</t>
  </si>
  <si>
    <t>55341551</t>
  </si>
  <si>
    <t>Vrata sekční, hliník lamela 385/293</t>
  </si>
  <si>
    <t>55341552</t>
  </si>
  <si>
    <t>Vrata sekční, hliník lamela 380/400</t>
  </si>
  <si>
    <t>55344671</t>
  </si>
  <si>
    <t>Vrata ocelová otočná 2kř. 205/250 cm</t>
  </si>
  <si>
    <t>55344859</t>
  </si>
  <si>
    <t>Vrata ocelová otočná 2kř. 320/300 cm</t>
  </si>
  <si>
    <t>55345549</t>
  </si>
  <si>
    <t>Vrata ocelové otočná 2kř. 280/293 cm</t>
  </si>
  <si>
    <t>998767201R00</t>
  </si>
  <si>
    <t xml:space="preserve">Přesun hmot pro zámečnické konstr., výšky do 6 m </t>
  </si>
  <si>
    <t>771</t>
  </si>
  <si>
    <t>Podlahy z dlaždic a obklady</t>
  </si>
  <si>
    <t>771275105R00</t>
  </si>
  <si>
    <t xml:space="preserve">Obklad keram.schod.stupňů hladkých do tmele 15x15 </t>
  </si>
  <si>
    <t>771277802R00</t>
  </si>
  <si>
    <t xml:space="preserve">Hrana stupně profil TREP - T výšky 11 mm </t>
  </si>
  <si>
    <t>771551030R00</t>
  </si>
  <si>
    <t xml:space="preserve">Montáž podlah z dlaždic teracových do MC, 30x30 cm </t>
  </si>
  <si>
    <t>771579793R00</t>
  </si>
  <si>
    <t xml:space="preserve">Příplatek za spárovací hmotu - plošně </t>
  </si>
  <si>
    <t>59247220</t>
  </si>
  <si>
    <t>Dlaždice teracové HBT 30x30x3 cm přírodní</t>
  </si>
  <si>
    <t>59764203</t>
  </si>
  <si>
    <t>Dlažba Taurus Granit matná 300x300x9 mm</t>
  </si>
  <si>
    <t>998771201R00</t>
  </si>
  <si>
    <t xml:space="preserve">Přesun hmot pro podlahy z dlaždic, výšky do 6 m </t>
  </si>
  <si>
    <t>776</t>
  </si>
  <si>
    <t>Podlahy povlakové</t>
  </si>
  <si>
    <t>776590100U00</t>
  </si>
  <si>
    <t xml:space="preserve">Vysátí podkladu nášlap ploch podlah </t>
  </si>
  <si>
    <t>776520010RAB</t>
  </si>
  <si>
    <t>Podlaha povlaková z PVC pásů, soklík podlahovina Novoflor extra tloušťky 2,0 mm</t>
  </si>
  <si>
    <t>998776201R00</t>
  </si>
  <si>
    <t xml:space="preserve">Přesun hmot pro podlahy povlakové, výšky do 6 m </t>
  </si>
  <si>
    <t>777</t>
  </si>
  <si>
    <t>Podlahy ze syntetických hmot</t>
  </si>
  <si>
    <t>777553010R00</t>
  </si>
  <si>
    <t xml:space="preserve">Penetrace savého podkladu podlah disperzí </t>
  </si>
  <si>
    <t>777553210R00</t>
  </si>
  <si>
    <t xml:space="preserve">Vyrovnání podlah, samonivel. hmota Nivelit tl. 2mm </t>
  </si>
  <si>
    <t>777615213RT2</t>
  </si>
  <si>
    <t>Nátěry podlah betonových  2x Saduritem Z 1 Sadurit Z 1 bílý, Telalit 160</t>
  </si>
  <si>
    <t>998777201R00</t>
  </si>
  <si>
    <t xml:space="preserve">Přesun hmot pro podlahy syntetické, výšky do 6 m </t>
  </si>
  <si>
    <t>781</t>
  </si>
  <si>
    <t>Obklady keramické</t>
  </si>
  <si>
    <t>781415013R00</t>
  </si>
  <si>
    <t xml:space="preserve">Montáž obkladů stěn, porovin., do tmele, 15x15 cm </t>
  </si>
  <si>
    <t>781419705R00</t>
  </si>
  <si>
    <t>781491511U00</t>
  </si>
  <si>
    <t xml:space="preserve">Plastový profil do malty ukončovací </t>
  </si>
  <si>
    <t>59781345</t>
  </si>
  <si>
    <t>Obkládačka Color One  14,8x14,8 bílá mat</t>
  </si>
  <si>
    <t>998781201R00</t>
  </si>
  <si>
    <t xml:space="preserve">Přesun hmot pro obklady keramické, výšky do 6 m </t>
  </si>
  <si>
    <t>783</t>
  </si>
  <si>
    <t>Nátěry</t>
  </si>
  <si>
    <t>783221122U00</t>
  </si>
  <si>
    <t xml:space="preserve">Nátěr syntet KDK DÜFA M 1a+1z+2e </t>
  </si>
  <si>
    <t>783624200R00</t>
  </si>
  <si>
    <t xml:space="preserve">Nátěr synt. truhl. výrobků 2x + 1x email + 1x tmel </t>
  </si>
  <si>
    <t>784</t>
  </si>
  <si>
    <t>Malby</t>
  </si>
  <si>
    <t>784181201R00</t>
  </si>
  <si>
    <t xml:space="preserve">Penetrace podkladu nátěrem Keim-Spezial-Fixativ,1x 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</si>
  <si>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</si>
  <si>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</si>
  <si>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</si>
  <si>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</si>
  <si>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784422913R00</t>
  </si>
  <si>
    <t xml:space="preserve">Oprava, malba váp. 2x, 1bar. obrus, místn. do 8 m </t>
  </si>
  <si>
    <t>M21</t>
  </si>
  <si>
    <t>Elektromontáže</t>
  </si>
  <si>
    <t>21-100</t>
  </si>
  <si>
    <t xml:space="preserve">Zednické výpomoci - elektroinstalace </t>
  </si>
  <si>
    <t>21-101</t>
  </si>
  <si>
    <t xml:space="preserve">Elektroinstalace - rozvody, rozvaděče, osvětlení </t>
  </si>
  <si>
    <t>21-103</t>
  </si>
  <si>
    <t xml:space="preserve">Elektrická sálavá topidla, vč. závěsů dod a mtz </t>
  </si>
  <si>
    <t>21-104</t>
  </si>
  <si>
    <t xml:space="preserve">Elektroinstalace - venkovní osvětlení </t>
  </si>
  <si>
    <t>21-105</t>
  </si>
  <si>
    <t xml:space="preserve">Elektrická topidla do kanceláří </t>
  </si>
  <si>
    <t>D96</t>
  </si>
  <si>
    <t>Přesuny suti a vybouraných hmot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</si>
  <si>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</si>
  <si>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</si>
  <si>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</si>
  <si>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</si>
  <si>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</si>
  <si>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</si>
  <si>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</si>
  <si>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</si>
  <si>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Přesun stavební kapacity</t>
  </si>
  <si>
    <t>Zařízení staveniště</t>
  </si>
  <si>
    <t>2,5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</si>
</sst>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Rekapitulace!A45</f>
        <v>Přesun stavební kapacity</v>
      </c>
      <c r="E15" s="57"/>
      <c r="F15" s="58"/>
      <c r="G15" s="55">
        <f>Rekapitulace!I45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Rekapitulace!A46</f>
        <v>Zařízení staveniště</v>
      </c>
      <c r="E16" s="60"/>
      <c r="F16" s="61"/>
      <c r="G16" s="55">
        <f>Rekapitulace!I46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19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19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8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0000099 Kravín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SO01 Kravín</v>
      </c>
      <c r="D2" s="103"/>
      <c r="E2" s="104"/>
      <c r="F2" s="103"/>
      <c r="G2" s="213" t="s">
        <v>81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v>0</v>
      </c>
      <c r="F7" s="194">
        <f>Položky!BB21</f>
        <v>0</v>
      </c>
      <c r="G7" s="194">
        <f>Položky!BC21</f>
        <v>0</v>
      </c>
      <c r="H7" s="194">
        <f>Položky!BD21</f>
        <v>0</v>
      </c>
      <c r="I7" s="195">
        <f>Položky!BE21</f>
        <v>0</v>
      </c>
    </row>
    <row r="8" spans="1:9" s="34" customFormat="1" ht="12.75">
      <c r="A8" s="192" t="str">
        <f>Položky!B22</f>
        <v>2</v>
      </c>
      <c r="B8" s="114" t="str">
        <f>Položky!C22</f>
        <v>Základy a zvláštní zakládání</v>
      </c>
      <c r="D8" s="115"/>
      <c r="E8" s="193">
        <v>0</v>
      </c>
      <c r="F8" s="194">
        <f>Položky!BB33</f>
        <v>0</v>
      </c>
      <c r="G8" s="194">
        <f>Položky!BC33</f>
        <v>0</v>
      </c>
      <c r="H8" s="194">
        <f>Položky!BD33</f>
        <v>0</v>
      </c>
      <c r="I8" s="195">
        <f>Položky!BE33</f>
        <v>0</v>
      </c>
    </row>
    <row r="9" spans="1:9" s="34" customFormat="1" ht="12.75">
      <c r="A9" s="192" t="str">
        <f>Položky!B34</f>
        <v>3</v>
      </c>
      <c r="B9" s="114" t="str">
        <f>Položky!C34</f>
        <v>Svislé a kompletní konstrukce</v>
      </c>
      <c r="D9" s="115"/>
      <c r="E9" s="193">
        <v>0</v>
      </c>
      <c r="F9" s="194">
        <f>Položky!BB53</f>
        <v>0</v>
      </c>
      <c r="G9" s="194">
        <f>Položky!BC53</f>
        <v>0</v>
      </c>
      <c r="H9" s="194">
        <f>Položky!BD53</f>
        <v>0</v>
      </c>
      <c r="I9" s="195">
        <f>Položky!BE53</f>
        <v>0</v>
      </c>
    </row>
    <row r="10" spans="1:9" s="34" customFormat="1" ht="12.75">
      <c r="A10" s="192" t="str">
        <f>Položky!B54</f>
        <v>4</v>
      </c>
      <c r="B10" s="114" t="str">
        <f>Položky!C54</f>
        <v>Vodorovné konstrukce</v>
      </c>
      <c r="D10" s="115"/>
      <c r="E10" s="193">
        <v>0</v>
      </c>
      <c r="F10" s="194">
        <f>Položky!BB66</f>
        <v>0</v>
      </c>
      <c r="G10" s="194">
        <f>Položky!BC66</f>
        <v>0</v>
      </c>
      <c r="H10" s="194">
        <f>Položky!BD66</f>
        <v>0</v>
      </c>
      <c r="I10" s="195">
        <f>Položky!BE66</f>
        <v>0</v>
      </c>
    </row>
    <row r="11" spans="1:9" s="34" customFormat="1" ht="12.75">
      <c r="A11" s="192" t="str">
        <f>Položky!B67</f>
        <v>5</v>
      </c>
      <c r="B11" s="114" t="str">
        <f>Položky!C67</f>
        <v>Komunikace</v>
      </c>
      <c r="D11" s="115"/>
      <c r="E11" s="193">
        <v>0</v>
      </c>
      <c r="F11" s="194">
        <f>Položky!BB75</f>
        <v>0</v>
      </c>
      <c r="G11" s="194">
        <f>Položky!BC75</f>
        <v>0</v>
      </c>
      <c r="H11" s="194">
        <f>Položky!BD75</f>
        <v>0</v>
      </c>
      <c r="I11" s="195">
        <f>Položky!BE75</f>
        <v>0</v>
      </c>
    </row>
    <row r="12" spans="1:9" s="34" customFormat="1" ht="12.75">
      <c r="A12" s="192" t="str">
        <f>Položky!B76</f>
        <v>61</v>
      </c>
      <c r="B12" s="114" t="str">
        <f>Položky!C76</f>
        <v>Úpravy povrchů vnitřní</v>
      </c>
      <c r="D12" s="115"/>
      <c r="E12" s="193">
        <v>0</v>
      </c>
      <c r="F12" s="194">
        <f>Položky!BB88</f>
        <v>0</v>
      </c>
      <c r="G12" s="194">
        <f>Položky!BC88</f>
        <v>0</v>
      </c>
      <c r="H12" s="194">
        <f>Položky!BD88</f>
        <v>0</v>
      </c>
      <c r="I12" s="195">
        <f>Položky!BE88</f>
        <v>0</v>
      </c>
    </row>
    <row r="13" spans="1:9" s="34" customFormat="1" ht="12.75">
      <c r="A13" s="192" t="str">
        <f>Položky!B89</f>
        <v>62</v>
      </c>
      <c r="B13" s="114" t="str">
        <f>Položky!C89</f>
        <v>Úpravy povrchů vnější</v>
      </c>
      <c r="D13" s="115"/>
      <c r="E13" s="193">
        <v>0</v>
      </c>
      <c r="F13" s="194">
        <f>Položky!BB98</f>
        <v>0</v>
      </c>
      <c r="G13" s="194">
        <f>Položky!BC98</f>
        <v>0</v>
      </c>
      <c r="H13" s="194">
        <f>Položky!BD98</f>
        <v>0</v>
      </c>
      <c r="I13" s="195">
        <f>Položky!BE98</f>
        <v>0</v>
      </c>
    </row>
    <row r="14" spans="1:9" s="34" customFormat="1" ht="12.75">
      <c r="A14" s="192" t="str">
        <f>Položky!B99</f>
        <v>63</v>
      </c>
      <c r="B14" s="114" t="str">
        <f>Položky!C99</f>
        <v>Podlahy a podlahové konstrukce</v>
      </c>
      <c r="D14" s="115"/>
      <c r="E14" s="193">
        <v>0</v>
      </c>
      <c r="F14" s="194">
        <f>Položky!BB108</f>
        <v>0</v>
      </c>
      <c r="G14" s="194">
        <f>Položky!BC108</f>
        <v>0</v>
      </c>
      <c r="H14" s="194">
        <f>Položky!BD108</f>
        <v>0</v>
      </c>
      <c r="I14" s="195">
        <f>Položky!BE108</f>
        <v>0</v>
      </c>
    </row>
    <row r="15" spans="1:9" s="34" customFormat="1" ht="12.75">
      <c r="A15" s="192" t="str">
        <f>Položky!B109</f>
        <v>64</v>
      </c>
      <c r="B15" s="114" t="str">
        <f>Položky!C109</f>
        <v>Výplně otvorů</v>
      </c>
      <c r="D15" s="115"/>
      <c r="E15" s="193">
        <v>0</v>
      </c>
      <c r="F15" s="194">
        <f>Položky!BB115</f>
        <v>0</v>
      </c>
      <c r="G15" s="194">
        <f>Položky!BC115</f>
        <v>0</v>
      </c>
      <c r="H15" s="194">
        <f>Položky!BD115</f>
        <v>0</v>
      </c>
      <c r="I15" s="195">
        <f>Položky!BE115</f>
        <v>0</v>
      </c>
    </row>
    <row r="16" spans="1:9" s="34" customFormat="1" ht="12.75">
      <c r="A16" s="192" t="str">
        <f>Položky!B116</f>
        <v>8</v>
      </c>
      <c r="B16" s="114" t="str">
        <f>Položky!C116</f>
        <v>Trubní vedení</v>
      </c>
      <c r="D16" s="115"/>
      <c r="E16" s="193">
        <v>0</v>
      </c>
      <c r="F16" s="194">
        <f>Položky!BB128</f>
        <v>0</v>
      </c>
      <c r="G16" s="194">
        <f>Položky!BC128</f>
        <v>0</v>
      </c>
      <c r="H16" s="194">
        <f>Položky!BD128</f>
        <v>0</v>
      </c>
      <c r="I16" s="195">
        <f>Položky!BE128</f>
        <v>0</v>
      </c>
    </row>
    <row r="17" spans="1:9" s="34" customFormat="1" ht="12.75">
      <c r="A17" s="192" t="str">
        <f>Položky!B129</f>
        <v>9</v>
      </c>
      <c r="B17" s="114" t="str">
        <f>Položky!C129</f>
        <v>Ostatní konstrukce, bourání</v>
      </c>
      <c r="D17" s="115"/>
      <c r="E17" s="193">
        <v>0</v>
      </c>
      <c r="F17" s="194">
        <f>Položky!BB132</f>
        <v>0</v>
      </c>
      <c r="G17" s="194">
        <f>Položky!BC132</f>
        <v>0</v>
      </c>
      <c r="H17" s="194">
        <f>Položky!BD132</f>
        <v>0</v>
      </c>
      <c r="I17" s="195">
        <f>Položky!BE132</f>
        <v>0</v>
      </c>
    </row>
    <row r="18" spans="1:9" s="34" customFormat="1" ht="12.75">
      <c r="A18" s="192" t="str">
        <f>Položky!B133</f>
        <v>94</v>
      </c>
      <c r="B18" s="114" t="str">
        <f>Položky!C133</f>
        <v>Lešení a stavební výtahy</v>
      </c>
      <c r="D18" s="115"/>
      <c r="E18" s="193">
        <v>0</v>
      </c>
      <c r="F18" s="194">
        <f>Položky!BB142</f>
        <v>0</v>
      </c>
      <c r="G18" s="194">
        <f>Položky!BC142</f>
        <v>0</v>
      </c>
      <c r="H18" s="194">
        <f>Položky!BD142</f>
        <v>0</v>
      </c>
      <c r="I18" s="195">
        <f>Položky!BE142</f>
        <v>0</v>
      </c>
    </row>
    <row r="19" spans="1:9" s="34" customFormat="1" ht="12.75">
      <c r="A19" s="192" t="str">
        <f>Položky!B143</f>
        <v>95</v>
      </c>
      <c r="B19" s="114" t="str">
        <f>Položky!C143</f>
        <v>Dokončovací konstrukce na pozemních stavbách</v>
      </c>
      <c r="D19" s="115"/>
      <c r="E19" s="193">
        <v>0</v>
      </c>
      <c r="F19" s="194">
        <f>Položky!BB149</f>
        <v>0</v>
      </c>
      <c r="G19" s="194">
        <f>Položky!BC149</f>
        <v>0</v>
      </c>
      <c r="H19" s="194">
        <f>Položky!BD149</f>
        <v>0</v>
      </c>
      <c r="I19" s="195">
        <f>Položky!BE149</f>
        <v>0</v>
      </c>
    </row>
    <row r="20" spans="1:9" s="34" customFormat="1" ht="12.75">
      <c r="A20" s="192" t="str">
        <f>Položky!B150</f>
        <v>96</v>
      </c>
      <c r="B20" s="114" t="str">
        <f>Položky!C150</f>
        <v>Bourání konstrukcí</v>
      </c>
      <c r="D20" s="115"/>
      <c r="E20" s="193">
        <v>0</v>
      </c>
      <c r="F20" s="194">
        <f>Položky!BB156</f>
        <v>0</v>
      </c>
      <c r="G20" s="194">
        <f>Položky!BC156</f>
        <v>0</v>
      </c>
      <c r="H20" s="194">
        <f>Položky!BD156</f>
        <v>0</v>
      </c>
      <c r="I20" s="195">
        <f>Položky!BE156</f>
        <v>0</v>
      </c>
    </row>
    <row r="21" spans="1:9" s="34" customFormat="1" ht="12.75">
      <c r="A21" s="192" t="str">
        <f>Položky!B157</f>
        <v>97</v>
      </c>
      <c r="B21" s="114" t="str">
        <f>Položky!C157</f>
        <v>Prorážení otvorů</v>
      </c>
      <c r="D21" s="115"/>
      <c r="E21" s="193">
        <v>0</v>
      </c>
      <c r="F21" s="194">
        <f>Položky!BB169</f>
        <v>0</v>
      </c>
      <c r="G21" s="194">
        <f>Položky!BC169</f>
        <v>0</v>
      </c>
      <c r="H21" s="194">
        <f>Položky!BD169</f>
        <v>0</v>
      </c>
      <c r="I21" s="195">
        <f>Položky!BE169</f>
        <v>0</v>
      </c>
    </row>
    <row r="22" spans="1:9" s="34" customFormat="1" ht="12.75">
      <c r="A22" s="192" t="str">
        <f>Položky!B170</f>
        <v>98</v>
      </c>
      <c r="B22" s="114" t="str">
        <f>Položky!C170</f>
        <v>Demolice</v>
      </c>
      <c r="D22" s="115"/>
      <c r="E22" s="193">
        <v>0</v>
      </c>
      <c r="F22" s="194">
        <f>Položky!BB172</f>
        <v>0</v>
      </c>
      <c r="G22" s="194">
        <f>Položky!BC172</f>
        <v>0</v>
      </c>
      <c r="H22" s="194">
        <f>Položky!BD172</f>
        <v>0</v>
      </c>
      <c r="I22" s="195">
        <f>Položky!BE172</f>
        <v>0</v>
      </c>
    </row>
    <row r="23" spans="1:9" s="34" customFormat="1" ht="12.75">
      <c r="A23" s="192" t="str">
        <f>Položky!B173</f>
        <v>99</v>
      </c>
      <c r="B23" s="114" t="str">
        <f>Položky!C173</f>
        <v>Staveništní přesun hmot</v>
      </c>
      <c r="D23" s="115"/>
      <c r="E23" s="193">
        <v>0</v>
      </c>
      <c r="F23" s="194">
        <f>Položky!BB175</f>
        <v>0</v>
      </c>
      <c r="G23" s="194">
        <f>Položky!BC175</f>
        <v>0</v>
      </c>
      <c r="H23" s="194">
        <f>Položky!BD175</f>
        <v>0</v>
      </c>
      <c r="I23" s="195">
        <f>Položky!BE175</f>
        <v>0</v>
      </c>
    </row>
    <row r="24" spans="1:9" s="34" customFormat="1" ht="12.75">
      <c r="A24" s="192" t="str">
        <f>Položky!B176</f>
        <v>F0862</v>
      </c>
      <c r="B24" s="114" t="str">
        <f>Položky!C176</f>
        <v>Požární zabezpečení = EPS</v>
      </c>
      <c r="D24" s="115"/>
      <c r="E24" s="193">
        <v>0</v>
      </c>
      <c r="F24" s="194">
        <f>Položky!BB178</f>
        <v>0</v>
      </c>
      <c r="G24" s="194">
        <f>Položky!BC178</f>
        <v>0</v>
      </c>
      <c r="H24" s="194">
        <f>Položky!BD178</f>
        <v>0</v>
      </c>
      <c r="I24" s="195">
        <f>Položky!BE178</f>
        <v>0</v>
      </c>
    </row>
    <row r="25" spans="1:9" s="34" customFormat="1" ht="12.75">
      <c r="A25" s="192" t="str">
        <f>Položky!B179</f>
        <v>F0863</v>
      </c>
      <c r="B25" s="114" t="str">
        <f>Položky!C179</f>
        <v>Zabezpečovací zařízení</v>
      </c>
      <c r="D25" s="115"/>
      <c r="E25" s="193">
        <v>0</v>
      </c>
      <c r="F25" s="194">
        <f>Položky!BB181</f>
        <v>0</v>
      </c>
      <c r="G25" s="194">
        <f>Položky!BC181</f>
        <v>0</v>
      </c>
      <c r="H25" s="194">
        <f>Položky!BD181</f>
        <v>0</v>
      </c>
      <c r="I25" s="195">
        <f>Položky!BE181</f>
        <v>0</v>
      </c>
    </row>
    <row r="26" spans="1:9" s="34" customFormat="1" ht="12.75">
      <c r="A26" s="192" t="str">
        <f>Položky!B182</f>
        <v>F1015</v>
      </c>
      <c r="B26" s="114" t="str">
        <f>Položky!C182</f>
        <v>Doplňkové stavby</v>
      </c>
      <c r="D26" s="115"/>
      <c r="E26" s="193">
        <v>0</v>
      </c>
      <c r="F26" s="194">
        <f>Položky!BB184</f>
        <v>0</v>
      </c>
      <c r="G26" s="194">
        <f>Položky!BC184</f>
        <v>0</v>
      </c>
      <c r="H26" s="194">
        <f>Položky!BD184</f>
        <v>0</v>
      </c>
      <c r="I26" s="195">
        <f>Položky!BE184</f>
        <v>0</v>
      </c>
    </row>
    <row r="27" spans="1:9" s="34" customFormat="1" ht="12.75">
      <c r="A27" s="192" t="str">
        <f>Položky!B185</f>
        <v>711</v>
      </c>
      <c r="B27" s="114" t="str">
        <f>Položky!C185</f>
        <v>Izolace proti vodě</v>
      </c>
      <c r="D27" s="115"/>
      <c r="E27" s="193">
        <f>Položky!BA191</f>
        <v>0</v>
      </c>
      <c r="F27" s="194">
        <v>0</v>
      </c>
      <c r="G27" s="194">
        <f>Položky!BC191</f>
        <v>0</v>
      </c>
      <c r="H27" s="194">
        <f>Položky!BD191</f>
        <v>0</v>
      </c>
      <c r="I27" s="195">
        <f>Položky!BE191</f>
        <v>0</v>
      </c>
    </row>
    <row r="28" spans="1:9" s="34" customFormat="1" ht="12.75">
      <c r="A28" s="192" t="str">
        <f>Položky!B192</f>
        <v>713</v>
      </c>
      <c r="B28" s="114" t="str">
        <f>Položky!C192</f>
        <v>Izolace tepelné</v>
      </c>
      <c r="D28" s="115"/>
      <c r="E28" s="193">
        <f>Položky!BA196</f>
        <v>0</v>
      </c>
      <c r="F28" s="194">
        <v>0</v>
      </c>
      <c r="G28" s="194">
        <f>Položky!BC196</f>
        <v>0</v>
      </c>
      <c r="H28" s="194">
        <f>Položky!BD196</f>
        <v>0</v>
      </c>
      <c r="I28" s="195">
        <f>Položky!BE196</f>
        <v>0</v>
      </c>
    </row>
    <row r="29" spans="1:9" s="34" customFormat="1" ht="12.75">
      <c r="A29" s="192" t="str">
        <f>Položky!B197</f>
        <v>722</v>
      </c>
      <c r="B29" s="114" t="str">
        <f>Položky!C197</f>
        <v>Vnitřní vodovod</v>
      </c>
      <c r="D29" s="115"/>
      <c r="E29" s="193">
        <f>Položky!BA203</f>
        <v>0</v>
      </c>
      <c r="F29" s="194">
        <v>0</v>
      </c>
      <c r="G29" s="194">
        <f>Položky!BC203</f>
        <v>0</v>
      </c>
      <c r="H29" s="194">
        <f>Položky!BD203</f>
        <v>0</v>
      </c>
      <c r="I29" s="195">
        <f>Položky!BE203</f>
        <v>0</v>
      </c>
    </row>
    <row r="30" spans="1:9" s="34" customFormat="1" ht="12.75">
      <c r="A30" s="192" t="str">
        <f>Položky!B204</f>
        <v>766</v>
      </c>
      <c r="B30" s="114" t="str">
        <f>Položky!C204</f>
        <v>Konstrukce truhlářské</v>
      </c>
      <c r="D30" s="115"/>
      <c r="E30" s="193">
        <f>Položky!BA221</f>
        <v>0</v>
      </c>
      <c r="F30" s="194">
        <v>0</v>
      </c>
      <c r="G30" s="194">
        <f>Položky!BC221</f>
        <v>0</v>
      </c>
      <c r="H30" s="194">
        <f>Položky!BD221</f>
        <v>0</v>
      </c>
      <c r="I30" s="195">
        <f>Položky!BE221</f>
        <v>0</v>
      </c>
    </row>
    <row r="31" spans="1:9" s="34" customFormat="1" ht="12.75">
      <c r="A31" s="192" t="str">
        <f>Položky!B222</f>
        <v>767</v>
      </c>
      <c r="B31" s="114" t="str">
        <f>Položky!C222</f>
        <v>Konstrukce zámečnické</v>
      </c>
      <c r="D31" s="115"/>
      <c r="E31" s="193">
        <f>Položky!BA239</f>
        <v>0</v>
      </c>
      <c r="F31" s="194">
        <v>0</v>
      </c>
      <c r="G31" s="194">
        <f>Položky!BC239</f>
        <v>0</v>
      </c>
      <c r="H31" s="194">
        <f>Položky!BD239</f>
        <v>0</v>
      </c>
      <c r="I31" s="195">
        <f>Položky!BE239</f>
        <v>0</v>
      </c>
    </row>
    <row r="32" spans="1:9" s="34" customFormat="1" ht="12.75">
      <c r="A32" s="192" t="str">
        <f>Položky!B240</f>
        <v>771</v>
      </c>
      <c r="B32" s="114" t="str">
        <f>Položky!C240</f>
        <v>Podlahy z dlaždic a obklady</v>
      </c>
      <c r="D32" s="115"/>
      <c r="E32" s="193">
        <f>Položky!BA248</f>
        <v>0</v>
      </c>
      <c r="F32" s="194">
        <v>0</v>
      </c>
      <c r="G32" s="194">
        <f>Položky!BC248</f>
        <v>0</v>
      </c>
      <c r="H32" s="194">
        <f>Položky!BD248</f>
        <v>0</v>
      </c>
      <c r="I32" s="195">
        <f>Položky!BE248</f>
        <v>0</v>
      </c>
    </row>
    <row r="33" spans="1:9" s="34" customFormat="1" ht="12.75">
      <c r="A33" s="192" t="str">
        <f>Položky!B249</f>
        <v>776</v>
      </c>
      <c r="B33" s="114" t="str">
        <f>Položky!C249</f>
        <v>Podlahy povlakové</v>
      </c>
      <c r="D33" s="115"/>
      <c r="E33" s="193">
        <f>Položky!BA253</f>
        <v>0</v>
      </c>
      <c r="F33" s="194">
        <v>0</v>
      </c>
      <c r="G33" s="194">
        <f>Položky!BC253</f>
        <v>0</v>
      </c>
      <c r="H33" s="194">
        <f>Položky!BD253</f>
        <v>0</v>
      </c>
      <c r="I33" s="195">
        <f>Položky!BE253</f>
        <v>0</v>
      </c>
    </row>
    <row r="34" spans="1:9" s="34" customFormat="1" ht="12.75">
      <c r="A34" s="192" t="str">
        <f>Položky!B254</f>
        <v>777</v>
      </c>
      <c r="B34" s="114" t="str">
        <f>Položky!C254</f>
        <v>Podlahy ze syntetických hmot</v>
      </c>
      <c r="D34" s="115"/>
      <c r="E34" s="193">
        <f>Položky!BA259</f>
        <v>0</v>
      </c>
      <c r="F34" s="194">
        <v>0</v>
      </c>
      <c r="G34" s="194">
        <f>Položky!BC259</f>
        <v>0</v>
      </c>
      <c r="H34" s="194">
        <f>Položky!BD259</f>
        <v>0</v>
      </c>
      <c r="I34" s="195">
        <f>Položky!BE259</f>
        <v>0</v>
      </c>
    </row>
    <row r="35" spans="1:9" s="34" customFormat="1" ht="12.75">
      <c r="A35" s="192" t="str">
        <f>Položky!B260</f>
        <v>781</v>
      </c>
      <c r="B35" s="114" t="str">
        <f>Položky!C260</f>
        <v>Obklady keramické</v>
      </c>
      <c r="D35" s="115"/>
      <c r="E35" s="193">
        <f>Položky!BA266</f>
        <v>0</v>
      </c>
      <c r="F35" s="194">
        <v>0</v>
      </c>
      <c r="G35" s="194">
        <f>Položky!BC266</f>
        <v>0</v>
      </c>
      <c r="H35" s="194">
        <f>Položky!BD266</f>
        <v>0</v>
      </c>
      <c r="I35" s="195">
        <f>Položky!BE266</f>
        <v>0</v>
      </c>
    </row>
    <row r="36" spans="1:9" s="34" customFormat="1" ht="12.75">
      <c r="A36" s="192" t="str">
        <f>Položky!B267</f>
        <v>783</v>
      </c>
      <c r="B36" s="114" t="str">
        <f>Položky!C267</f>
        <v>Nátěry</v>
      </c>
      <c r="D36" s="115"/>
      <c r="E36" s="193">
        <f>Položky!BA270</f>
        <v>0</v>
      </c>
      <c r="F36" s="194">
        <v>0</v>
      </c>
      <c r="G36" s="194">
        <f>Položky!BC270</f>
        <v>0</v>
      </c>
      <c r="H36" s="194">
        <f>Položky!BD270</f>
        <v>0</v>
      </c>
      <c r="I36" s="195">
        <f>Položky!BE270</f>
        <v>0</v>
      </c>
    </row>
    <row r="37" spans="1:9" s="34" customFormat="1" ht="12.75">
      <c r="A37" s="192" t="str">
        <f>Položky!B271</f>
        <v>784</v>
      </c>
      <c r="B37" s="114" t="str">
        <f>Položky!C271</f>
        <v>Malby</v>
      </c>
      <c r="D37" s="115"/>
      <c r="E37" s="193">
        <f>Položky!BA276</f>
        <v>0</v>
      </c>
      <c r="F37" s="194">
        <v>0</v>
      </c>
      <c r="G37" s="194">
        <f>Položky!BC276</f>
        <v>0</v>
      </c>
      <c r="H37" s="194">
        <f>Položky!BD276</f>
        <v>0</v>
      </c>
      <c r="I37" s="195">
        <f>Položky!BE276</f>
        <v>0</v>
      </c>
    </row>
    <row r="38" spans="1:9" s="34" customFormat="1" ht="12.75">
      <c r="A38" s="192" t="str">
        <f>Položky!B277</f>
        <v>M21</v>
      </c>
      <c r="B38" s="114" t="str">
        <f>Položky!C277</f>
        <v>Elektromontáže</v>
      </c>
      <c r="D38" s="115"/>
      <c r="E38" s="193">
        <f>Položky!BA283</f>
        <v>0</v>
      </c>
      <c r="F38" s="194">
        <f>Položky!BB283</f>
        <v>0</v>
      </c>
      <c r="G38" s="194">
        <f>Položky!BC283</f>
        <v>0</v>
      </c>
      <c r="H38" s="194">
        <v>0</v>
      </c>
      <c r="I38" s="195">
        <f>Položky!BE283</f>
        <v>0</v>
      </c>
    </row>
    <row r="39" spans="1:9" s="34" customFormat="1" ht="13.5" thickBot="1">
      <c r="A39" s="192" t="str">
        <f>Položky!B284</f>
        <v>D96</v>
      </c>
      <c r="B39" s="114" t="str">
        <f>Položky!C284</f>
        <v>Přesuny suti a vybouraných hmot</v>
      </c>
      <c r="D39" s="115"/>
      <c r="E39" s="193">
        <v>0</v>
      </c>
      <c r="F39" s="194">
        <f>Položky!BB289</f>
        <v>0</v>
      </c>
      <c r="G39" s="194">
        <f>Položky!BC289</f>
        <v>0</v>
      </c>
      <c r="H39" s="194">
        <f>Položky!BD289</f>
        <v>0</v>
      </c>
      <c r="I39" s="195">
        <f>Položky!BE289</f>
        <v>0</v>
      </c>
    </row>
    <row r="40" spans="1:9" s="122" customFormat="1" ht="13.5" thickBot="1">
      <c r="A40" s="116"/>
      <c r="B40" s="117" t="s">
        <v>58</v>
      </c>
      <c r="C40" s="117"/>
      <c r="D40" s="118"/>
      <c r="E40" s="119">
        <f>SUM(E7:E39)</f>
        <v>0</v>
      </c>
      <c r="F40" s="120">
        <f>SUM(F7:F39)</f>
        <v>0</v>
      </c>
      <c r="G40" s="120">
        <f>SUM(G7:G39)</f>
        <v>0</v>
      </c>
      <c r="H40" s="120">
        <f>SUM(H7:H39)</f>
        <v>0</v>
      </c>
      <c r="I40" s="121">
        <f>SUM(I7:I39)</f>
        <v>0</v>
      </c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57" ht="19.5" customHeight="1">
      <c r="A42" s="106" t="s">
        <v>59</v>
      </c>
      <c r="B42" s="106"/>
      <c r="C42" s="106"/>
      <c r="D42" s="106"/>
      <c r="E42" s="106"/>
      <c r="F42" s="106"/>
      <c r="G42" s="123"/>
      <c r="H42" s="106"/>
      <c r="I42" s="106"/>
      <c r="BA42" s="40"/>
      <c r="BB42" s="40"/>
      <c r="BC42" s="40"/>
      <c r="BD42" s="40"/>
      <c r="BE42" s="40"/>
    </row>
    <row r="43" ht="13.5" thickBot="1"/>
    <row r="44" spans="1:9" ht="12.75">
      <c r="A44" s="71" t="s">
        <v>60</v>
      </c>
      <c r="B44" s="72"/>
      <c r="C44" s="72"/>
      <c r="D44" s="124"/>
      <c r="E44" s="125" t="s">
        <v>61</v>
      </c>
      <c r="F44" s="126" t="s">
        <v>62</v>
      </c>
      <c r="G44" s="127" t="s">
        <v>63</v>
      </c>
      <c r="H44" s="128"/>
      <c r="I44" s="129" t="s">
        <v>61</v>
      </c>
    </row>
    <row r="45" spans="1:53" ht="12.75">
      <c r="A45" s="130" t="s">
        <v>589</v>
      </c>
      <c r="B45" s="131"/>
      <c r="C45" s="131"/>
      <c r="D45" s="132"/>
      <c r="E45" s="133">
        <v>0</v>
      </c>
      <c r="F45" s="134">
        <v>2</v>
      </c>
      <c r="G45" s="135">
        <f>CHOOSE(BA45+1,HSV+PSV,HSV+PSV+Mont,HSV+PSV+Dodavka+Mont,HSV,PSV,Mont,Dodavka,Mont+Dodavka,0)</f>
        <v>0</v>
      </c>
      <c r="H45" s="136"/>
      <c r="I45" s="137">
        <f>E45+F45*G45/100</f>
        <v>0</v>
      </c>
      <c r="BA45">
        <v>0</v>
      </c>
    </row>
    <row r="46" spans="1:53" ht="12.75">
      <c r="A46" s="130" t="s">
        <v>590</v>
      </c>
      <c r="B46" s="131"/>
      <c r="C46" s="131"/>
      <c r="D46" s="132"/>
      <c r="E46" s="133">
        <v>0</v>
      </c>
      <c r="F46" s="134" t="s">
        <v>591</v>
      </c>
      <c r="G46" s="135">
        <f>CHOOSE(BA46+1,HSV+PSV,HSV+PSV+Mont,HSV+PSV+Dodavka+Mont,HSV,PSV,Mont,Dodavka,Mont+Dodavka,0)</f>
        <v>0</v>
      </c>
      <c r="H46" s="136"/>
      <c r="I46" s="137">
        <f>E46+F46*G46/100</f>
        <v>0</v>
      </c>
      <c r="BA46">
        <v>1</v>
      </c>
    </row>
    <row r="47" spans="1:9" ht="13.5" thickBot="1">
      <c r="A47" s="138"/>
      <c r="B47" s="139" t="s">
        <v>64</v>
      </c>
      <c r="C47" s="140"/>
      <c r="D47" s="141"/>
      <c r="E47" s="142"/>
      <c r="F47" s="143"/>
      <c r="G47" s="143"/>
      <c r="H47" s="207">
        <f>SUM(I45:I46)</f>
        <v>0</v>
      </c>
      <c r="I47" s="208"/>
    </row>
    <row r="49" spans="2:9" ht="12.75">
      <c r="B49" s="122"/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  <row r="97" spans="6:9" ht="12.75">
      <c r="F97" s="144"/>
      <c r="G97" s="145"/>
      <c r="H97" s="145"/>
      <c r="I97" s="146"/>
    </row>
    <row r="98" spans="6:9" ht="12.75">
      <c r="F98" s="144"/>
      <c r="G98" s="145"/>
      <c r="H98" s="145"/>
      <c r="I98" s="146"/>
    </row>
  </sheetData>
  <sheetProtection/>
  <mergeCells count="4">
    <mergeCell ref="H47:I4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62"/>
  <sheetViews>
    <sheetView showGridLines="0" showZeros="0" workbookViewId="0" topLeftCell="A1">
      <selection activeCell="A289" sqref="A289:IV2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0000099 Kravín</v>
      </c>
      <c r="D3" s="97"/>
      <c r="E3" s="151" t="s">
        <v>66</v>
      </c>
      <c r="F3" s="152">
        <f>Rekapitulace!H1</f>
        <v>2</v>
      </c>
      <c r="G3" s="153"/>
    </row>
    <row r="4" spans="1:7" ht="13.5" thickBot="1">
      <c r="A4" s="217" t="s">
        <v>51</v>
      </c>
      <c r="B4" s="212"/>
      <c r="C4" s="102" t="str">
        <f>CONCATENATE(cisloobjektu," ",nazevobjektu)</f>
        <v>SO01 Kravín</v>
      </c>
      <c r="D4" s="103"/>
      <c r="E4" s="218" t="str">
        <f>Rekapitulace!G2</f>
        <v>RD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90</v>
      </c>
      <c r="F8" s="174">
        <v>36.7</v>
      </c>
      <c r="G8" s="175">
        <f aca="true" t="shared" si="0" ref="G8:G20">E8*F8</f>
        <v>3303.0000000000005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20">IF(AZ8=1,G8,0)</f>
        <v>3303.0000000000005</v>
      </c>
      <c r="BB8" s="147">
        <f aca="true" t="shared" si="2" ref="BB8:BB20">IF(AZ8=2,G8,0)</f>
        <v>0</v>
      </c>
      <c r="BC8" s="147">
        <f aca="true" t="shared" si="3" ref="BC8:BC20">IF(AZ8=3,G8,0)</f>
        <v>0</v>
      </c>
      <c r="BD8" s="147">
        <f aca="true" t="shared" si="4" ref="BD8:BD20">IF(AZ8=4,G8,0)</f>
        <v>0</v>
      </c>
      <c r="BE8" s="147">
        <f aca="true" t="shared" si="5" ref="BE8:BE20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87</v>
      </c>
      <c r="E9" s="174">
        <v>306.89</v>
      </c>
      <c r="F9" s="174">
        <v>49.2</v>
      </c>
      <c r="G9" s="175">
        <f t="shared" si="0"/>
        <v>15098.988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15098.988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87</v>
      </c>
      <c r="E10" s="174">
        <v>306.89</v>
      </c>
      <c r="F10" s="174">
        <v>22.5</v>
      </c>
      <c r="G10" s="175">
        <f t="shared" si="0"/>
        <v>6905.025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6905.025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90</v>
      </c>
      <c r="C11" s="172" t="s">
        <v>91</v>
      </c>
      <c r="D11" s="173" t="s">
        <v>87</v>
      </c>
      <c r="E11" s="174">
        <v>37.88</v>
      </c>
      <c r="F11" s="174">
        <v>101</v>
      </c>
      <c r="G11" s="175">
        <f t="shared" si="0"/>
        <v>3825.88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3825.88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92</v>
      </c>
      <c r="C12" s="172" t="s">
        <v>93</v>
      </c>
      <c r="D12" s="173" t="s">
        <v>87</v>
      </c>
      <c r="E12" s="174">
        <v>37.88</v>
      </c>
      <c r="F12" s="174">
        <v>17.7</v>
      </c>
      <c r="G12" s="175">
        <f t="shared" si="0"/>
        <v>670.476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670.476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87</v>
      </c>
      <c r="E13" s="174">
        <v>2.5</v>
      </c>
      <c r="F13" s="174">
        <v>216</v>
      </c>
      <c r="G13" s="175">
        <f t="shared" si="0"/>
        <v>540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540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96</v>
      </c>
      <c r="C14" s="172" t="s">
        <v>97</v>
      </c>
      <c r="D14" s="173" t="s">
        <v>87</v>
      </c>
      <c r="E14" s="174">
        <v>10.5</v>
      </c>
      <c r="F14" s="174">
        <v>600</v>
      </c>
      <c r="G14" s="175">
        <f t="shared" si="0"/>
        <v>6300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6300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87</v>
      </c>
      <c r="E15" s="174">
        <v>22.44</v>
      </c>
      <c r="F15" s="174">
        <v>50</v>
      </c>
      <c r="G15" s="175">
        <f t="shared" si="0"/>
        <v>1122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1122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87</v>
      </c>
      <c r="E16" s="174">
        <v>340.35</v>
      </c>
      <c r="F16" s="174">
        <v>39.8</v>
      </c>
      <c r="G16" s="175">
        <f t="shared" si="0"/>
        <v>13545.93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13545.93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1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87</v>
      </c>
      <c r="E17" s="174">
        <v>4.2</v>
      </c>
      <c r="F17" s="174">
        <v>71.5</v>
      </c>
      <c r="G17" s="175">
        <f t="shared" si="0"/>
        <v>300.3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300.3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1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87</v>
      </c>
      <c r="E18" s="174">
        <v>16.96</v>
      </c>
      <c r="F18" s="174">
        <v>383.5</v>
      </c>
      <c r="G18" s="175">
        <f t="shared" si="0"/>
        <v>6504.160000000001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6504.160000000001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1</v>
      </c>
      <c r="CZ18" s="147">
        <v>0</v>
      </c>
    </row>
    <row r="19" spans="1:104" ht="12.75">
      <c r="A19" s="170">
        <v>12</v>
      </c>
      <c r="B19" s="171" t="s">
        <v>106</v>
      </c>
      <c r="C19" s="172" t="s">
        <v>107</v>
      </c>
      <c r="D19" s="173" t="s">
        <v>87</v>
      </c>
      <c r="E19" s="174">
        <v>409.6</v>
      </c>
      <c r="F19" s="174">
        <v>27.4</v>
      </c>
      <c r="G19" s="175">
        <f t="shared" si="0"/>
        <v>11223.04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1"/>
        <v>11223.04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1</v>
      </c>
      <c r="CZ19" s="147">
        <v>0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6.71</v>
      </c>
      <c r="F20" s="174">
        <v>412</v>
      </c>
      <c r="G20" s="175">
        <f t="shared" si="0"/>
        <v>2764.52</v>
      </c>
      <c r="O20" s="169">
        <v>2</v>
      </c>
      <c r="AA20" s="147">
        <v>12</v>
      </c>
      <c r="AB20" s="147">
        <v>0</v>
      </c>
      <c r="AC20" s="147">
        <v>13</v>
      </c>
      <c r="AZ20" s="147">
        <v>1</v>
      </c>
      <c r="BA20" s="147">
        <f t="shared" si="1"/>
        <v>2764.52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0</v>
      </c>
    </row>
    <row r="21" spans="1:57" ht="12.75">
      <c r="A21" s="177"/>
      <c r="B21" s="178" t="s">
        <v>77</v>
      </c>
      <c r="C21" s="179" t="str">
        <f>CONCATENATE(B7," ",C7)</f>
        <v>1 Zemní práce</v>
      </c>
      <c r="D21" s="180"/>
      <c r="E21" s="181"/>
      <c r="F21" s="182"/>
      <c r="G21" s="183">
        <f>SUM(G7:G20)</f>
        <v>72103.319</v>
      </c>
      <c r="O21" s="169">
        <v>4</v>
      </c>
      <c r="BA21" s="184">
        <f>SUM(BA7:BA20)</f>
        <v>72103.319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5" ht="12.75">
      <c r="A22" s="162" t="s">
        <v>74</v>
      </c>
      <c r="B22" s="163" t="s">
        <v>111</v>
      </c>
      <c r="C22" s="164" t="s">
        <v>112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14</v>
      </c>
      <c r="B23" s="171" t="s">
        <v>113</v>
      </c>
      <c r="C23" s="172" t="s">
        <v>114</v>
      </c>
      <c r="D23" s="173" t="s">
        <v>115</v>
      </c>
      <c r="E23" s="174">
        <v>10</v>
      </c>
      <c r="F23" s="174">
        <v>174.5</v>
      </c>
      <c r="G23" s="175">
        <f aca="true" t="shared" si="6" ref="G23:G32">E23*F23</f>
        <v>1745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aca="true" t="shared" si="7" ref="BA23:BA32">IF(AZ23=1,G23,0)</f>
        <v>1745</v>
      </c>
      <c r="BB23" s="147">
        <f aca="true" t="shared" si="8" ref="BB23:BB32">IF(AZ23=2,G23,0)</f>
        <v>0</v>
      </c>
      <c r="BC23" s="147">
        <f aca="true" t="shared" si="9" ref="BC23:BC32">IF(AZ23=3,G23,0)</f>
        <v>0</v>
      </c>
      <c r="BD23" s="147">
        <f aca="true" t="shared" si="10" ref="BD23:BD32">IF(AZ23=4,G23,0)</f>
        <v>0</v>
      </c>
      <c r="BE23" s="147">
        <f aca="true" t="shared" si="11" ref="BE23:BE32">IF(AZ23=5,G23,0)</f>
        <v>0</v>
      </c>
      <c r="CA23" s="176">
        <v>1</v>
      </c>
      <c r="CB23" s="176">
        <v>1</v>
      </c>
      <c r="CZ23" s="147">
        <v>0</v>
      </c>
    </row>
    <row r="24" spans="1:104" ht="12.75">
      <c r="A24" s="170">
        <v>15</v>
      </c>
      <c r="B24" s="171" t="s">
        <v>116</v>
      </c>
      <c r="C24" s="172" t="s">
        <v>117</v>
      </c>
      <c r="D24" s="173" t="s">
        <v>84</v>
      </c>
      <c r="E24" s="174">
        <v>506.8</v>
      </c>
      <c r="F24" s="174">
        <v>5.5</v>
      </c>
      <c r="G24" s="175">
        <f t="shared" si="6"/>
        <v>2787.4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7"/>
        <v>2787.4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1</v>
      </c>
      <c r="CZ24" s="147">
        <v>0</v>
      </c>
    </row>
    <row r="25" spans="1:104" ht="12.75">
      <c r="A25" s="170">
        <v>16</v>
      </c>
      <c r="B25" s="171" t="s">
        <v>118</v>
      </c>
      <c r="C25" s="172" t="s">
        <v>119</v>
      </c>
      <c r="D25" s="173" t="s">
        <v>84</v>
      </c>
      <c r="E25" s="174">
        <v>129.2</v>
      </c>
      <c r="F25" s="174">
        <v>355</v>
      </c>
      <c r="G25" s="175">
        <f t="shared" si="6"/>
        <v>45865.99999999999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45865.99999999999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</v>
      </c>
    </row>
    <row r="26" spans="1:104" ht="12.75">
      <c r="A26" s="170">
        <v>17</v>
      </c>
      <c r="B26" s="171" t="s">
        <v>120</v>
      </c>
      <c r="C26" s="172" t="s">
        <v>121</v>
      </c>
      <c r="D26" s="173" t="s">
        <v>87</v>
      </c>
      <c r="E26" s="174">
        <v>9.22</v>
      </c>
      <c r="F26" s="174">
        <v>760</v>
      </c>
      <c r="G26" s="175">
        <f t="shared" si="6"/>
        <v>7007.200000000001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7007.200000000001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0</v>
      </c>
    </row>
    <row r="27" spans="1:104" ht="12.75">
      <c r="A27" s="170">
        <v>18</v>
      </c>
      <c r="B27" s="171" t="s">
        <v>122</v>
      </c>
      <c r="C27" s="172" t="s">
        <v>123</v>
      </c>
      <c r="D27" s="173" t="s">
        <v>87</v>
      </c>
      <c r="E27" s="174">
        <v>2.1</v>
      </c>
      <c r="F27" s="174">
        <v>2270</v>
      </c>
      <c r="G27" s="175">
        <f t="shared" si="6"/>
        <v>4767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4767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0</v>
      </c>
    </row>
    <row r="28" spans="1:104" ht="22.5">
      <c r="A28" s="170">
        <v>19</v>
      </c>
      <c r="B28" s="171" t="s">
        <v>124</v>
      </c>
      <c r="C28" s="172" t="s">
        <v>125</v>
      </c>
      <c r="D28" s="173" t="s">
        <v>84</v>
      </c>
      <c r="E28" s="174">
        <v>63.76</v>
      </c>
      <c r="F28" s="174">
        <v>713</v>
      </c>
      <c r="G28" s="175">
        <f t="shared" si="6"/>
        <v>45460.88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45460.88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0.75</v>
      </c>
    </row>
    <row r="29" spans="1:104" ht="12.75">
      <c r="A29" s="170">
        <v>20</v>
      </c>
      <c r="B29" s="171" t="s">
        <v>126</v>
      </c>
      <c r="C29" s="172" t="s">
        <v>127</v>
      </c>
      <c r="D29" s="173" t="s">
        <v>87</v>
      </c>
      <c r="E29" s="174">
        <v>7.86</v>
      </c>
      <c r="F29" s="174">
        <v>2025</v>
      </c>
      <c r="G29" s="175">
        <f t="shared" si="6"/>
        <v>15916.5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15916.5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0</v>
      </c>
    </row>
    <row r="30" spans="1:104" ht="12.75">
      <c r="A30" s="170">
        <v>21</v>
      </c>
      <c r="B30" s="171" t="s">
        <v>128</v>
      </c>
      <c r="C30" s="172" t="s">
        <v>129</v>
      </c>
      <c r="D30" s="173" t="s">
        <v>84</v>
      </c>
      <c r="E30" s="174">
        <v>15.71</v>
      </c>
      <c r="F30" s="174">
        <v>175.5</v>
      </c>
      <c r="G30" s="175">
        <f t="shared" si="6"/>
        <v>2757.105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2757.105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1</v>
      </c>
      <c r="CZ30" s="147">
        <v>0</v>
      </c>
    </row>
    <row r="31" spans="1:104" ht="12.75">
      <c r="A31" s="170">
        <v>22</v>
      </c>
      <c r="B31" s="171" t="s">
        <v>130</v>
      </c>
      <c r="C31" s="172" t="s">
        <v>131</v>
      </c>
      <c r="D31" s="173" t="s">
        <v>84</v>
      </c>
      <c r="E31" s="174">
        <v>15.71</v>
      </c>
      <c r="F31" s="174">
        <v>51</v>
      </c>
      <c r="G31" s="175">
        <f t="shared" si="6"/>
        <v>801.21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801.21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1</v>
      </c>
      <c r="CZ31" s="147">
        <v>0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87</v>
      </c>
      <c r="E32" s="174">
        <v>10.5</v>
      </c>
      <c r="F32" s="174">
        <v>3400</v>
      </c>
      <c r="G32" s="175">
        <f t="shared" si="6"/>
        <v>35700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35700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0</v>
      </c>
    </row>
    <row r="33" spans="1:57" ht="12.75">
      <c r="A33" s="177"/>
      <c r="B33" s="178" t="s">
        <v>77</v>
      </c>
      <c r="C33" s="179" t="str">
        <f>CONCATENATE(B22," ",C22)</f>
        <v>2 Základy a zvláštní zakládání</v>
      </c>
      <c r="D33" s="180"/>
      <c r="E33" s="181"/>
      <c r="F33" s="182"/>
      <c r="G33" s="183">
        <f>SUM(G22:G32)</f>
        <v>162808.29499999998</v>
      </c>
      <c r="O33" s="169">
        <v>4</v>
      </c>
      <c r="BA33" s="184">
        <f>SUM(BA22:BA32)</f>
        <v>162808.29499999998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5" ht="12.75">
      <c r="A34" s="162" t="s">
        <v>74</v>
      </c>
      <c r="B34" s="163" t="s">
        <v>134</v>
      </c>
      <c r="C34" s="164" t="s">
        <v>135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24</v>
      </c>
      <c r="B35" s="171" t="s">
        <v>136</v>
      </c>
      <c r="C35" s="172" t="s">
        <v>137</v>
      </c>
      <c r="D35" s="173" t="s">
        <v>138</v>
      </c>
      <c r="E35" s="174">
        <v>37</v>
      </c>
      <c r="F35" s="174">
        <v>241.5</v>
      </c>
      <c r="G35" s="175">
        <f aca="true" t="shared" si="12" ref="G35:G52">E35*F35</f>
        <v>8935.5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3" ref="BA35:BA52">IF(AZ35=1,G35,0)</f>
        <v>8935.5</v>
      </c>
      <c r="BB35" s="147">
        <f aca="true" t="shared" si="14" ref="BB35:BB52">IF(AZ35=2,G35,0)</f>
        <v>0</v>
      </c>
      <c r="BC35" s="147">
        <f aca="true" t="shared" si="15" ref="BC35:BC52">IF(AZ35=3,G35,0)</f>
        <v>0</v>
      </c>
      <c r="BD35" s="147">
        <f aca="true" t="shared" si="16" ref="BD35:BD52">IF(AZ35=4,G35,0)</f>
        <v>0</v>
      </c>
      <c r="BE35" s="147">
        <f aca="true" t="shared" si="17" ref="BE35:BE52">IF(AZ35=5,G35,0)</f>
        <v>0</v>
      </c>
      <c r="CA35" s="176">
        <v>1</v>
      </c>
      <c r="CB35" s="176">
        <v>1</v>
      </c>
      <c r="CZ35" s="147">
        <v>0</v>
      </c>
    </row>
    <row r="36" spans="1:104" ht="12.75">
      <c r="A36" s="170">
        <v>25</v>
      </c>
      <c r="B36" s="171" t="s">
        <v>139</v>
      </c>
      <c r="C36" s="172" t="s">
        <v>140</v>
      </c>
      <c r="D36" s="173" t="s">
        <v>87</v>
      </c>
      <c r="E36" s="174">
        <v>9.3</v>
      </c>
      <c r="F36" s="174">
        <v>2700</v>
      </c>
      <c r="G36" s="175">
        <f t="shared" si="12"/>
        <v>25110.000000000004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3"/>
        <v>25110.000000000004</v>
      </c>
      <c r="BB36" s="147">
        <f t="shared" si="14"/>
        <v>0</v>
      </c>
      <c r="BC36" s="147">
        <f t="shared" si="15"/>
        <v>0</v>
      </c>
      <c r="BD36" s="147">
        <f t="shared" si="16"/>
        <v>0</v>
      </c>
      <c r="BE36" s="147">
        <f t="shared" si="17"/>
        <v>0</v>
      </c>
      <c r="CA36" s="176">
        <v>1</v>
      </c>
      <c r="CB36" s="176">
        <v>1</v>
      </c>
      <c r="CZ36" s="147">
        <v>0</v>
      </c>
    </row>
    <row r="37" spans="1:104" ht="12.75">
      <c r="A37" s="170">
        <v>26</v>
      </c>
      <c r="B37" s="171" t="s">
        <v>141</v>
      </c>
      <c r="C37" s="172" t="s">
        <v>142</v>
      </c>
      <c r="D37" s="173" t="s">
        <v>87</v>
      </c>
      <c r="E37" s="174">
        <v>2.75</v>
      </c>
      <c r="F37" s="174">
        <v>3325</v>
      </c>
      <c r="G37" s="175">
        <f t="shared" si="12"/>
        <v>9143.75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3"/>
        <v>9143.75</v>
      </c>
      <c r="BB37" s="147">
        <f t="shared" si="14"/>
        <v>0</v>
      </c>
      <c r="BC37" s="147">
        <f t="shared" si="15"/>
        <v>0</v>
      </c>
      <c r="BD37" s="147">
        <f t="shared" si="16"/>
        <v>0</v>
      </c>
      <c r="BE37" s="147">
        <f t="shared" si="17"/>
        <v>0</v>
      </c>
      <c r="CA37" s="176">
        <v>1</v>
      </c>
      <c r="CB37" s="176">
        <v>1</v>
      </c>
      <c r="CZ37" s="147">
        <v>0</v>
      </c>
    </row>
    <row r="38" spans="1:104" ht="12.75">
      <c r="A38" s="170">
        <v>27</v>
      </c>
      <c r="B38" s="171" t="s">
        <v>143</v>
      </c>
      <c r="C38" s="172" t="s">
        <v>144</v>
      </c>
      <c r="D38" s="173" t="s">
        <v>87</v>
      </c>
      <c r="E38" s="174">
        <v>1.84</v>
      </c>
      <c r="F38" s="174">
        <v>3310</v>
      </c>
      <c r="G38" s="175">
        <f t="shared" si="12"/>
        <v>6090.400000000001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3"/>
        <v>6090.400000000001</v>
      </c>
      <c r="BB38" s="147">
        <f t="shared" si="14"/>
        <v>0</v>
      </c>
      <c r="BC38" s="147">
        <f t="shared" si="15"/>
        <v>0</v>
      </c>
      <c r="BD38" s="147">
        <f t="shared" si="16"/>
        <v>0</v>
      </c>
      <c r="BE38" s="147">
        <f t="shared" si="17"/>
        <v>0</v>
      </c>
      <c r="CA38" s="176">
        <v>1</v>
      </c>
      <c r="CB38" s="176">
        <v>1</v>
      </c>
      <c r="CZ38" s="147">
        <v>0</v>
      </c>
    </row>
    <row r="39" spans="1:104" ht="22.5">
      <c r="A39" s="170">
        <v>28</v>
      </c>
      <c r="B39" s="171" t="s">
        <v>145</v>
      </c>
      <c r="C39" s="172" t="s">
        <v>146</v>
      </c>
      <c r="D39" s="173" t="s">
        <v>147</v>
      </c>
      <c r="E39" s="174">
        <v>0.18</v>
      </c>
      <c r="F39" s="174">
        <v>16490</v>
      </c>
      <c r="G39" s="175">
        <f t="shared" si="12"/>
        <v>2968.2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3"/>
        <v>2968.2</v>
      </c>
      <c r="BB39" s="147">
        <f t="shared" si="14"/>
        <v>0</v>
      </c>
      <c r="BC39" s="147">
        <f t="shared" si="15"/>
        <v>0</v>
      </c>
      <c r="BD39" s="147">
        <f t="shared" si="16"/>
        <v>0</v>
      </c>
      <c r="BE39" s="147">
        <f t="shared" si="17"/>
        <v>0</v>
      </c>
      <c r="CA39" s="176">
        <v>1</v>
      </c>
      <c r="CB39" s="176">
        <v>1</v>
      </c>
      <c r="CZ39" s="147">
        <v>0</v>
      </c>
    </row>
    <row r="40" spans="1:104" ht="22.5">
      <c r="A40" s="170">
        <v>29</v>
      </c>
      <c r="B40" s="171" t="s">
        <v>148</v>
      </c>
      <c r="C40" s="172" t="s">
        <v>149</v>
      </c>
      <c r="D40" s="173" t="s">
        <v>147</v>
      </c>
      <c r="E40" s="174">
        <v>1.78</v>
      </c>
      <c r="F40" s="174">
        <v>16490</v>
      </c>
      <c r="G40" s="175">
        <f t="shared" si="12"/>
        <v>29352.2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3"/>
        <v>29352.2</v>
      </c>
      <c r="BB40" s="147">
        <f t="shared" si="14"/>
        <v>0</v>
      </c>
      <c r="BC40" s="147">
        <f t="shared" si="15"/>
        <v>0</v>
      </c>
      <c r="BD40" s="147">
        <f t="shared" si="16"/>
        <v>0</v>
      </c>
      <c r="BE40" s="147">
        <f t="shared" si="17"/>
        <v>0</v>
      </c>
      <c r="CA40" s="176">
        <v>1</v>
      </c>
      <c r="CB40" s="176">
        <v>1</v>
      </c>
      <c r="CZ40" s="147">
        <v>0</v>
      </c>
    </row>
    <row r="41" spans="1:104" ht="12.75">
      <c r="A41" s="170">
        <v>30</v>
      </c>
      <c r="B41" s="171" t="s">
        <v>150</v>
      </c>
      <c r="C41" s="172" t="s">
        <v>151</v>
      </c>
      <c r="D41" s="173" t="s">
        <v>84</v>
      </c>
      <c r="E41" s="174">
        <v>32.12</v>
      </c>
      <c r="F41" s="174">
        <v>354</v>
      </c>
      <c r="G41" s="175">
        <f t="shared" si="12"/>
        <v>11370.48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3"/>
        <v>11370.48</v>
      </c>
      <c r="BB41" s="147">
        <f t="shared" si="14"/>
        <v>0</v>
      </c>
      <c r="BC41" s="147">
        <f t="shared" si="15"/>
        <v>0</v>
      </c>
      <c r="BD41" s="147">
        <f t="shared" si="16"/>
        <v>0</v>
      </c>
      <c r="BE41" s="147">
        <f t="shared" si="17"/>
        <v>0</v>
      </c>
      <c r="CA41" s="176">
        <v>1</v>
      </c>
      <c r="CB41" s="176">
        <v>1</v>
      </c>
      <c r="CZ41" s="147">
        <v>0</v>
      </c>
    </row>
    <row r="42" spans="1:104" ht="22.5">
      <c r="A42" s="170">
        <v>31</v>
      </c>
      <c r="B42" s="171" t="s">
        <v>152</v>
      </c>
      <c r="C42" s="172" t="s">
        <v>153</v>
      </c>
      <c r="D42" s="173" t="s">
        <v>84</v>
      </c>
      <c r="E42" s="174">
        <v>126.36</v>
      </c>
      <c r="F42" s="174">
        <v>436</v>
      </c>
      <c r="G42" s="175">
        <f t="shared" si="12"/>
        <v>55092.96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3"/>
        <v>55092.96</v>
      </c>
      <c r="BB42" s="147">
        <f t="shared" si="14"/>
        <v>0</v>
      </c>
      <c r="BC42" s="147">
        <f t="shared" si="15"/>
        <v>0</v>
      </c>
      <c r="BD42" s="147">
        <f t="shared" si="16"/>
        <v>0</v>
      </c>
      <c r="BE42" s="147">
        <f t="shared" si="17"/>
        <v>0</v>
      </c>
      <c r="CA42" s="176">
        <v>1</v>
      </c>
      <c r="CB42" s="176">
        <v>1</v>
      </c>
      <c r="CZ42" s="147">
        <v>0</v>
      </c>
    </row>
    <row r="43" spans="1:104" ht="12.75">
      <c r="A43" s="170">
        <v>32</v>
      </c>
      <c r="B43" s="171" t="s">
        <v>154</v>
      </c>
      <c r="C43" s="172" t="s">
        <v>155</v>
      </c>
      <c r="D43" s="173" t="s">
        <v>115</v>
      </c>
      <c r="E43" s="174">
        <v>9.46</v>
      </c>
      <c r="F43" s="174">
        <v>47.5</v>
      </c>
      <c r="G43" s="175">
        <f t="shared" si="12"/>
        <v>449.35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3"/>
        <v>449.35</v>
      </c>
      <c r="BB43" s="147">
        <f t="shared" si="14"/>
        <v>0</v>
      </c>
      <c r="BC43" s="147">
        <f t="shared" si="15"/>
        <v>0</v>
      </c>
      <c r="BD43" s="147">
        <f t="shared" si="16"/>
        <v>0</v>
      </c>
      <c r="BE43" s="147">
        <f t="shared" si="17"/>
        <v>0</v>
      </c>
      <c r="CA43" s="176">
        <v>1</v>
      </c>
      <c r="CB43" s="176">
        <v>1</v>
      </c>
      <c r="CZ43" s="147">
        <v>7.9999999999969E-05</v>
      </c>
    </row>
    <row r="44" spans="1:104" ht="12.75">
      <c r="A44" s="170">
        <v>33</v>
      </c>
      <c r="B44" s="171" t="s">
        <v>156</v>
      </c>
      <c r="C44" s="172" t="s">
        <v>157</v>
      </c>
      <c r="D44" s="173" t="s">
        <v>84</v>
      </c>
      <c r="E44" s="174">
        <v>10.41</v>
      </c>
      <c r="F44" s="174">
        <v>559</v>
      </c>
      <c r="G44" s="175">
        <f t="shared" si="12"/>
        <v>5819.1900000000005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3"/>
        <v>5819.1900000000005</v>
      </c>
      <c r="BB44" s="147">
        <f t="shared" si="14"/>
        <v>0</v>
      </c>
      <c r="BC44" s="147">
        <f t="shared" si="15"/>
        <v>0</v>
      </c>
      <c r="BD44" s="147">
        <f t="shared" si="16"/>
        <v>0</v>
      </c>
      <c r="BE44" s="147">
        <f t="shared" si="17"/>
        <v>0</v>
      </c>
      <c r="CA44" s="176">
        <v>1</v>
      </c>
      <c r="CB44" s="176">
        <v>1</v>
      </c>
      <c r="CZ44" s="147">
        <v>0</v>
      </c>
    </row>
    <row r="45" spans="1:104" ht="12.75">
      <c r="A45" s="170">
        <v>34</v>
      </c>
      <c r="B45" s="171" t="s">
        <v>158</v>
      </c>
      <c r="C45" s="172" t="s">
        <v>159</v>
      </c>
      <c r="D45" s="173" t="s">
        <v>115</v>
      </c>
      <c r="E45" s="174">
        <v>12</v>
      </c>
      <c r="F45" s="174">
        <v>620</v>
      </c>
      <c r="G45" s="175">
        <f t="shared" si="12"/>
        <v>7440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 t="shared" si="13"/>
        <v>7440</v>
      </c>
      <c r="BB45" s="147">
        <f t="shared" si="14"/>
        <v>0</v>
      </c>
      <c r="BC45" s="147">
        <f t="shared" si="15"/>
        <v>0</v>
      </c>
      <c r="BD45" s="147">
        <f t="shared" si="16"/>
        <v>0</v>
      </c>
      <c r="BE45" s="147">
        <f t="shared" si="17"/>
        <v>0</v>
      </c>
      <c r="CA45" s="176">
        <v>1</v>
      </c>
      <c r="CB45" s="176">
        <v>1</v>
      </c>
      <c r="CZ45" s="147">
        <v>0</v>
      </c>
    </row>
    <row r="46" spans="1:104" ht="12.75">
      <c r="A46" s="170">
        <v>35</v>
      </c>
      <c r="B46" s="171" t="s">
        <v>160</v>
      </c>
      <c r="C46" s="172" t="s">
        <v>161</v>
      </c>
      <c r="D46" s="173" t="s">
        <v>115</v>
      </c>
      <c r="E46" s="174">
        <v>14.5</v>
      </c>
      <c r="F46" s="174">
        <v>331.5</v>
      </c>
      <c r="G46" s="175">
        <f t="shared" si="12"/>
        <v>4806.75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t="shared" si="13"/>
        <v>4806.75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A46" s="176">
        <v>1</v>
      </c>
      <c r="CB46" s="176">
        <v>1</v>
      </c>
      <c r="CZ46" s="147">
        <v>0.0397500000000264</v>
      </c>
    </row>
    <row r="47" spans="1:104" ht="22.5">
      <c r="A47" s="170">
        <v>36</v>
      </c>
      <c r="B47" s="171" t="s">
        <v>162</v>
      </c>
      <c r="C47" s="172" t="s">
        <v>163</v>
      </c>
      <c r="D47" s="173" t="s">
        <v>115</v>
      </c>
      <c r="E47" s="174">
        <v>48.45</v>
      </c>
      <c r="F47" s="174">
        <v>423</v>
      </c>
      <c r="G47" s="175">
        <f t="shared" si="12"/>
        <v>20494.350000000002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13"/>
        <v>20494.350000000002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A47" s="176">
        <v>1</v>
      </c>
      <c r="CB47" s="176">
        <v>1</v>
      </c>
      <c r="CZ47" s="147">
        <v>0</v>
      </c>
    </row>
    <row r="48" spans="1:104" ht="12.75">
      <c r="A48" s="170">
        <v>37</v>
      </c>
      <c r="B48" s="171" t="s">
        <v>164</v>
      </c>
      <c r="C48" s="172" t="s">
        <v>165</v>
      </c>
      <c r="D48" s="173" t="s">
        <v>84</v>
      </c>
      <c r="E48" s="174">
        <v>4.72</v>
      </c>
      <c r="F48" s="174">
        <v>617</v>
      </c>
      <c r="G48" s="175">
        <f t="shared" si="12"/>
        <v>2912.24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13"/>
        <v>2912.24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1</v>
      </c>
      <c r="CZ48" s="147">
        <v>0</v>
      </c>
    </row>
    <row r="49" spans="1:104" ht="12.75">
      <c r="A49" s="170">
        <v>38</v>
      </c>
      <c r="B49" s="171" t="s">
        <v>166</v>
      </c>
      <c r="C49" s="172" t="s">
        <v>167</v>
      </c>
      <c r="D49" s="173" t="s">
        <v>87</v>
      </c>
      <c r="E49" s="174">
        <v>1.88</v>
      </c>
      <c r="F49" s="174">
        <v>2995</v>
      </c>
      <c r="G49" s="175">
        <f t="shared" si="12"/>
        <v>5630.599999999999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13"/>
        <v>5630.599999999999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39</v>
      </c>
      <c r="B50" s="171" t="s">
        <v>168</v>
      </c>
      <c r="C50" s="172" t="s">
        <v>169</v>
      </c>
      <c r="D50" s="173" t="s">
        <v>84</v>
      </c>
      <c r="E50" s="174">
        <v>12.5</v>
      </c>
      <c r="F50" s="174">
        <v>578</v>
      </c>
      <c r="G50" s="175">
        <f t="shared" si="12"/>
        <v>7225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13"/>
        <v>7225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1</v>
      </c>
      <c r="CZ50" s="147">
        <v>0</v>
      </c>
    </row>
    <row r="51" spans="1:104" ht="12.75">
      <c r="A51" s="170">
        <v>40</v>
      </c>
      <c r="B51" s="171" t="s">
        <v>170</v>
      </c>
      <c r="C51" s="172" t="s">
        <v>171</v>
      </c>
      <c r="D51" s="173" t="s">
        <v>84</v>
      </c>
      <c r="E51" s="174">
        <v>12.5</v>
      </c>
      <c r="F51" s="174">
        <v>177</v>
      </c>
      <c r="G51" s="175">
        <f t="shared" si="12"/>
        <v>2212.5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si="13"/>
        <v>2212.5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1</v>
      </c>
      <c r="CZ51" s="147">
        <v>0</v>
      </c>
    </row>
    <row r="52" spans="1:104" ht="12.75">
      <c r="A52" s="170">
        <v>41</v>
      </c>
      <c r="B52" s="171" t="s">
        <v>172</v>
      </c>
      <c r="C52" s="172" t="s">
        <v>173</v>
      </c>
      <c r="D52" s="173" t="s">
        <v>115</v>
      </c>
      <c r="E52" s="174">
        <v>12</v>
      </c>
      <c r="F52" s="174">
        <v>376</v>
      </c>
      <c r="G52" s="175">
        <f t="shared" si="12"/>
        <v>4512</v>
      </c>
      <c r="O52" s="169">
        <v>2</v>
      </c>
      <c r="AA52" s="147">
        <v>3</v>
      </c>
      <c r="AB52" s="147">
        <v>0</v>
      </c>
      <c r="AC52" s="147" t="s">
        <v>172</v>
      </c>
      <c r="AZ52" s="147">
        <v>1</v>
      </c>
      <c r="BA52" s="147">
        <f t="shared" si="13"/>
        <v>4512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3</v>
      </c>
      <c r="CB52" s="176">
        <v>0</v>
      </c>
      <c r="CZ52" s="147">
        <v>0</v>
      </c>
    </row>
    <row r="53" spans="1:57" ht="12.75">
      <c r="A53" s="177"/>
      <c r="B53" s="178" t="s">
        <v>77</v>
      </c>
      <c r="C53" s="179" t="str">
        <f>CONCATENATE(B34," ",C34)</f>
        <v>3 Svislé a kompletní konstrukce</v>
      </c>
      <c r="D53" s="180"/>
      <c r="E53" s="181"/>
      <c r="F53" s="182"/>
      <c r="G53" s="183">
        <f>SUM(G34:G52)</f>
        <v>209565.47</v>
      </c>
      <c r="O53" s="169">
        <v>4</v>
      </c>
      <c r="BA53" s="184">
        <f>SUM(BA34:BA52)</f>
        <v>209565.47</v>
      </c>
      <c r="BB53" s="184">
        <f>SUM(BB34:BB52)</f>
        <v>0</v>
      </c>
      <c r="BC53" s="184">
        <f>SUM(BC34:BC52)</f>
        <v>0</v>
      </c>
      <c r="BD53" s="184">
        <f>SUM(BD34:BD52)</f>
        <v>0</v>
      </c>
      <c r="BE53" s="184">
        <f>SUM(BE34:BE52)</f>
        <v>0</v>
      </c>
    </row>
    <row r="54" spans="1:15" ht="12.75">
      <c r="A54" s="162" t="s">
        <v>74</v>
      </c>
      <c r="B54" s="163" t="s">
        <v>174</v>
      </c>
      <c r="C54" s="164" t="s">
        <v>175</v>
      </c>
      <c r="D54" s="165"/>
      <c r="E54" s="166"/>
      <c r="F54" s="166"/>
      <c r="G54" s="167"/>
      <c r="H54" s="168"/>
      <c r="I54" s="168"/>
      <c r="O54" s="169">
        <v>1</v>
      </c>
    </row>
    <row r="55" spans="1:104" ht="12.75">
      <c r="A55" s="170">
        <v>42</v>
      </c>
      <c r="B55" s="171" t="s">
        <v>176</v>
      </c>
      <c r="C55" s="172" t="s">
        <v>177</v>
      </c>
      <c r="D55" s="173" t="s">
        <v>138</v>
      </c>
      <c r="E55" s="174">
        <v>26</v>
      </c>
      <c r="F55" s="174">
        <v>118</v>
      </c>
      <c r="G55" s="175">
        <f aca="true" t="shared" si="18" ref="G55:G65">E55*F55</f>
        <v>3068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aca="true" t="shared" si="19" ref="BA55:BA65">IF(AZ55=1,G55,0)</f>
        <v>3068</v>
      </c>
      <c r="BB55" s="147">
        <f aca="true" t="shared" si="20" ref="BB55:BB65">IF(AZ55=2,G55,0)</f>
        <v>0</v>
      </c>
      <c r="BC55" s="147">
        <f aca="true" t="shared" si="21" ref="BC55:BC65">IF(AZ55=3,G55,0)</f>
        <v>0</v>
      </c>
      <c r="BD55" s="147">
        <f aca="true" t="shared" si="22" ref="BD55:BD65">IF(AZ55=4,G55,0)</f>
        <v>0</v>
      </c>
      <c r="BE55" s="147">
        <f aca="true" t="shared" si="23" ref="BE55:BE65">IF(AZ55=5,G55,0)</f>
        <v>0</v>
      </c>
      <c r="CA55" s="176">
        <v>1</v>
      </c>
      <c r="CB55" s="176">
        <v>1</v>
      </c>
      <c r="CZ55" s="147">
        <v>0</v>
      </c>
    </row>
    <row r="56" spans="1:104" ht="12.75">
      <c r="A56" s="170">
        <v>43</v>
      </c>
      <c r="B56" s="171" t="s">
        <v>178</v>
      </c>
      <c r="C56" s="172" t="s">
        <v>179</v>
      </c>
      <c r="D56" s="173" t="s">
        <v>87</v>
      </c>
      <c r="E56" s="174">
        <v>1.2</v>
      </c>
      <c r="F56" s="174">
        <v>2455</v>
      </c>
      <c r="G56" s="175">
        <f t="shared" si="18"/>
        <v>2946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9"/>
        <v>2946</v>
      </c>
      <c r="BB56" s="147">
        <f t="shared" si="20"/>
        <v>0</v>
      </c>
      <c r="BC56" s="147">
        <f t="shared" si="21"/>
        <v>0</v>
      </c>
      <c r="BD56" s="147">
        <f t="shared" si="22"/>
        <v>0</v>
      </c>
      <c r="BE56" s="147">
        <f t="shared" si="23"/>
        <v>0</v>
      </c>
      <c r="CA56" s="176">
        <v>1</v>
      </c>
      <c r="CB56" s="176">
        <v>1</v>
      </c>
      <c r="CZ56" s="147">
        <v>0</v>
      </c>
    </row>
    <row r="57" spans="1:104" ht="12.75">
      <c r="A57" s="170">
        <v>44</v>
      </c>
      <c r="B57" s="171" t="s">
        <v>180</v>
      </c>
      <c r="C57" s="172" t="s">
        <v>181</v>
      </c>
      <c r="D57" s="173" t="s">
        <v>84</v>
      </c>
      <c r="E57" s="174">
        <v>8</v>
      </c>
      <c r="F57" s="174">
        <v>145</v>
      </c>
      <c r="G57" s="175">
        <f t="shared" si="18"/>
        <v>1160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9"/>
        <v>1160</v>
      </c>
      <c r="BB57" s="147">
        <f t="shared" si="20"/>
        <v>0</v>
      </c>
      <c r="BC57" s="147">
        <f t="shared" si="21"/>
        <v>0</v>
      </c>
      <c r="BD57" s="147">
        <f t="shared" si="22"/>
        <v>0</v>
      </c>
      <c r="BE57" s="147">
        <f t="shared" si="23"/>
        <v>0</v>
      </c>
      <c r="CA57" s="176">
        <v>1</v>
      </c>
      <c r="CB57" s="176">
        <v>1</v>
      </c>
      <c r="CZ57" s="147">
        <v>0</v>
      </c>
    </row>
    <row r="58" spans="1:104" ht="12.75">
      <c r="A58" s="170">
        <v>45</v>
      </c>
      <c r="B58" s="171" t="s">
        <v>182</v>
      </c>
      <c r="C58" s="172" t="s">
        <v>183</v>
      </c>
      <c r="D58" s="173" t="s">
        <v>84</v>
      </c>
      <c r="E58" s="174">
        <v>8</v>
      </c>
      <c r="F58" s="174">
        <v>39.7</v>
      </c>
      <c r="G58" s="175">
        <f t="shared" si="18"/>
        <v>317.6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9"/>
        <v>317.6</v>
      </c>
      <c r="BB58" s="147">
        <f t="shared" si="20"/>
        <v>0</v>
      </c>
      <c r="BC58" s="147">
        <f t="shared" si="21"/>
        <v>0</v>
      </c>
      <c r="BD58" s="147">
        <f t="shared" si="22"/>
        <v>0</v>
      </c>
      <c r="BE58" s="147">
        <f t="shared" si="23"/>
        <v>0</v>
      </c>
      <c r="CA58" s="176">
        <v>1</v>
      </c>
      <c r="CB58" s="176">
        <v>1</v>
      </c>
      <c r="CZ58" s="147">
        <v>0</v>
      </c>
    </row>
    <row r="59" spans="1:104" ht="12.75">
      <c r="A59" s="170">
        <v>46</v>
      </c>
      <c r="B59" s="171" t="s">
        <v>184</v>
      </c>
      <c r="C59" s="172" t="s">
        <v>185</v>
      </c>
      <c r="D59" s="173" t="s">
        <v>147</v>
      </c>
      <c r="E59" s="174">
        <v>0.08</v>
      </c>
      <c r="F59" s="174">
        <v>24380</v>
      </c>
      <c r="G59" s="175">
        <f t="shared" si="18"/>
        <v>1950.4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9"/>
        <v>1950.4</v>
      </c>
      <c r="BB59" s="147">
        <f t="shared" si="20"/>
        <v>0</v>
      </c>
      <c r="BC59" s="147">
        <f t="shared" si="21"/>
        <v>0</v>
      </c>
      <c r="BD59" s="147">
        <f t="shared" si="22"/>
        <v>0</v>
      </c>
      <c r="BE59" s="147">
        <f t="shared" si="23"/>
        <v>0</v>
      </c>
      <c r="CA59" s="176">
        <v>1</v>
      </c>
      <c r="CB59" s="176">
        <v>1</v>
      </c>
      <c r="CZ59" s="147">
        <v>0</v>
      </c>
    </row>
    <row r="60" spans="1:104" ht="12.75">
      <c r="A60" s="170">
        <v>47</v>
      </c>
      <c r="B60" s="171" t="s">
        <v>186</v>
      </c>
      <c r="C60" s="172" t="s">
        <v>187</v>
      </c>
      <c r="D60" s="173" t="s">
        <v>87</v>
      </c>
      <c r="E60" s="174">
        <v>0.42</v>
      </c>
      <c r="F60" s="174">
        <v>2635</v>
      </c>
      <c r="G60" s="175">
        <f t="shared" si="18"/>
        <v>1106.7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9"/>
        <v>1106.7</v>
      </c>
      <c r="BB60" s="147">
        <f t="shared" si="20"/>
        <v>0</v>
      </c>
      <c r="BC60" s="147">
        <f t="shared" si="21"/>
        <v>0</v>
      </c>
      <c r="BD60" s="147">
        <f t="shared" si="22"/>
        <v>0</v>
      </c>
      <c r="BE60" s="147">
        <f t="shared" si="23"/>
        <v>0</v>
      </c>
      <c r="CA60" s="176">
        <v>1</v>
      </c>
      <c r="CB60" s="176">
        <v>1</v>
      </c>
      <c r="CZ60" s="147">
        <v>0</v>
      </c>
    </row>
    <row r="61" spans="1:104" ht="22.5">
      <c r="A61" s="170">
        <v>48</v>
      </c>
      <c r="B61" s="171" t="s">
        <v>188</v>
      </c>
      <c r="C61" s="172" t="s">
        <v>189</v>
      </c>
      <c r="D61" s="173" t="s">
        <v>147</v>
      </c>
      <c r="E61" s="174">
        <v>0.01</v>
      </c>
      <c r="F61" s="174">
        <v>17390</v>
      </c>
      <c r="G61" s="175">
        <f t="shared" si="18"/>
        <v>173.9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9"/>
        <v>173.9</v>
      </c>
      <c r="BB61" s="147">
        <f t="shared" si="20"/>
        <v>0</v>
      </c>
      <c r="BC61" s="147">
        <f t="shared" si="21"/>
        <v>0</v>
      </c>
      <c r="BD61" s="147">
        <f t="shared" si="22"/>
        <v>0</v>
      </c>
      <c r="BE61" s="147">
        <f t="shared" si="23"/>
        <v>0</v>
      </c>
      <c r="CA61" s="176">
        <v>1</v>
      </c>
      <c r="CB61" s="176">
        <v>1</v>
      </c>
      <c r="CZ61" s="147">
        <v>0</v>
      </c>
    </row>
    <row r="62" spans="1:104" ht="12.75">
      <c r="A62" s="170">
        <v>49</v>
      </c>
      <c r="B62" s="171" t="s">
        <v>190</v>
      </c>
      <c r="C62" s="172" t="s">
        <v>191</v>
      </c>
      <c r="D62" s="173" t="s">
        <v>115</v>
      </c>
      <c r="E62" s="174">
        <v>5.6</v>
      </c>
      <c r="F62" s="174">
        <v>160.5</v>
      </c>
      <c r="G62" s="175">
        <f t="shared" si="18"/>
        <v>898.8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9"/>
        <v>898.8</v>
      </c>
      <c r="BB62" s="147">
        <f t="shared" si="20"/>
        <v>0</v>
      </c>
      <c r="BC62" s="147">
        <f t="shared" si="21"/>
        <v>0</v>
      </c>
      <c r="BD62" s="147">
        <f t="shared" si="22"/>
        <v>0</v>
      </c>
      <c r="BE62" s="147">
        <f t="shared" si="23"/>
        <v>0</v>
      </c>
      <c r="CA62" s="176">
        <v>1</v>
      </c>
      <c r="CB62" s="176">
        <v>1</v>
      </c>
      <c r="CZ62" s="147">
        <v>0</v>
      </c>
    </row>
    <row r="63" spans="1:104" ht="12.75">
      <c r="A63" s="170">
        <v>50</v>
      </c>
      <c r="B63" s="171" t="s">
        <v>192</v>
      </c>
      <c r="C63" s="172" t="s">
        <v>193</v>
      </c>
      <c r="D63" s="173" t="s">
        <v>115</v>
      </c>
      <c r="E63" s="174">
        <v>6</v>
      </c>
      <c r="F63" s="174">
        <v>240</v>
      </c>
      <c r="G63" s="175">
        <f t="shared" si="18"/>
        <v>1440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9"/>
        <v>1440</v>
      </c>
      <c r="BB63" s="147">
        <f t="shared" si="20"/>
        <v>0</v>
      </c>
      <c r="BC63" s="147">
        <f t="shared" si="21"/>
        <v>0</v>
      </c>
      <c r="BD63" s="147">
        <f t="shared" si="22"/>
        <v>0</v>
      </c>
      <c r="BE63" s="147">
        <f t="shared" si="23"/>
        <v>0</v>
      </c>
      <c r="CA63" s="176">
        <v>1</v>
      </c>
      <c r="CB63" s="176">
        <v>1</v>
      </c>
      <c r="CZ63" s="147">
        <v>0</v>
      </c>
    </row>
    <row r="64" spans="1:104" ht="12.75">
      <c r="A64" s="170">
        <v>51</v>
      </c>
      <c r="B64" s="171" t="s">
        <v>194</v>
      </c>
      <c r="C64" s="172" t="s">
        <v>195</v>
      </c>
      <c r="D64" s="173" t="s">
        <v>84</v>
      </c>
      <c r="E64" s="174">
        <v>6.6</v>
      </c>
      <c r="F64" s="174">
        <v>212.5</v>
      </c>
      <c r="G64" s="175">
        <f t="shared" si="18"/>
        <v>1402.5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9"/>
        <v>1402.5</v>
      </c>
      <c r="BB64" s="147">
        <f t="shared" si="20"/>
        <v>0</v>
      </c>
      <c r="BC64" s="147">
        <f t="shared" si="21"/>
        <v>0</v>
      </c>
      <c r="BD64" s="147">
        <f t="shared" si="22"/>
        <v>0</v>
      </c>
      <c r="BE64" s="147">
        <f t="shared" si="23"/>
        <v>0</v>
      </c>
      <c r="CA64" s="176">
        <v>1</v>
      </c>
      <c r="CB64" s="176">
        <v>1</v>
      </c>
      <c r="CZ64" s="147">
        <v>0</v>
      </c>
    </row>
    <row r="65" spans="1:104" ht="12.75">
      <c r="A65" s="170">
        <v>52</v>
      </c>
      <c r="B65" s="171" t="s">
        <v>196</v>
      </c>
      <c r="C65" s="172" t="s">
        <v>197</v>
      </c>
      <c r="D65" s="173" t="s">
        <v>84</v>
      </c>
      <c r="E65" s="174">
        <v>6.6</v>
      </c>
      <c r="F65" s="174">
        <v>42.8</v>
      </c>
      <c r="G65" s="175">
        <f t="shared" si="18"/>
        <v>282.47999999999996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9"/>
        <v>282.47999999999996</v>
      </c>
      <c r="BB65" s="147">
        <f t="shared" si="20"/>
        <v>0</v>
      </c>
      <c r="BC65" s="147">
        <f t="shared" si="21"/>
        <v>0</v>
      </c>
      <c r="BD65" s="147">
        <f t="shared" si="22"/>
        <v>0</v>
      </c>
      <c r="BE65" s="147">
        <f t="shared" si="23"/>
        <v>0</v>
      </c>
      <c r="CA65" s="176">
        <v>1</v>
      </c>
      <c r="CB65" s="176">
        <v>1</v>
      </c>
      <c r="CZ65" s="147">
        <v>0</v>
      </c>
    </row>
    <row r="66" spans="1:57" ht="12.75">
      <c r="A66" s="177"/>
      <c r="B66" s="178" t="s">
        <v>77</v>
      </c>
      <c r="C66" s="179" t="str">
        <f>CONCATENATE(B54," ",C54)</f>
        <v>4 Vodorovné konstrukce</v>
      </c>
      <c r="D66" s="180"/>
      <c r="E66" s="181"/>
      <c r="F66" s="182"/>
      <c r="G66" s="183">
        <f>SUM(G54:G65)</f>
        <v>14746.38</v>
      </c>
      <c r="O66" s="169">
        <v>4</v>
      </c>
      <c r="BA66" s="184">
        <f>SUM(BA54:BA65)</f>
        <v>14746.38</v>
      </c>
      <c r="BB66" s="184">
        <f>SUM(BB54:BB65)</f>
        <v>0</v>
      </c>
      <c r="BC66" s="184">
        <f>SUM(BC54:BC65)</f>
        <v>0</v>
      </c>
      <c r="BD66" s="184">
        <f>SUM(BD54:BD65)</f>
        <v>0</v>
      </c>
      <c r="BE66" s="184">
        <f>SUM(BE54:BE65)</f>
        <v>0</v>
      </c>
    </row>
    <row r="67" spans="1:15" ht="12.75">
      <c r="A67" s="162" t="s">
        <v>74</v>
      </c>
      <c r="B67" s="163" t="s">
        <v>198</v>
      </c>
      <c r="C67" s="164" t="s">
        <v>199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53</v>
      </c>
      <c r="B68" s="171" t="s">
        <v>200</v>
      </c>
      <c r="C68" s="172" t="s">
        <v>201</v>
      </c>
      <c r="D68" s="173" t="s">
        <v>84</v>
      </c>
      <c r="E68" s="174">
        <v>123.25</v>
      </c>
      <c r="F68" s="174">
        <v>57</v>
      </c>
      <c r="G68" s="175">
        <f aca="true" t="shared" si="24" ref="G68:G74">E68*F68</f>
        <v>7025.25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aca="true" t="shared" si="25" ref="BA68:BA74">IF(AZ68=1,G68,0)</f>
        <v>7025.25</v>
      </c>
      <c r="BB68" s="147">
        <f aca="true" t="shared" si="26" ref="BB68:BB74">IF(AZ68=2,G68,0)</f>
        <v>0</v>
      </c>
      <c r="BC68" s="147">
        <f aca="true" t="shared" si="27" ref="BC68:BC74">IF(AZ68=3,G68,0)</f>
        <v>0</v>
      </c>
      <c r="BD68" s="147">
        <f aca="true" t="shared" si="28" ref="BD68:BD74">IF(AZ68=4,G68,0)</f>
        <v>0</v>
      </c>
      <c r="BE68" s="147">
        <f aca="true" t="shared" si="29" ref="BE68:BE74">IF(AZ68=5,G68,0)</f>
        <v>0</v>
      </c>
      <c r="CA68" s="176">
        <v>1</v>
      </c>
      <c r="CB68" s="176">
        <v>1</v>
      </c>
      <c r="CZ68" s="147">
        <v>0.202399999999898</v>
      </c>
    </row>
    <row r="69" spans="1:104" ht="12.75">
      <c r="A69" s="170">
        <v>54</v>
      </c>
      <c r="B69" s="171" t="s">
        <v>202</v>
      </c>
      <c r="C69" s="172" t="s">
        <v>203</v>
      </c>
      <c r="D69" s="173" t="s">
        <v>84</v>
      </c>
      <c r="E69" s="174">
        <v>246.5</v>
      </c>
      <c r="F69" s="174">
        <v>68.5</v>
      </c>
      <c r="G69" s="175">
        <f t="shared" si="24"/>
        <v>16885.25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5"/>
        <v>16885.25</v>
      </c>
      <c r="BB69" s="147">
        <f t="shared" si="26"/>
        <v>0</v>
      </c>
      <c r="BC69" s="147">
        <f t="shared" si="27"/>
        <v>0</v>
      </c>
      <c r="BD69" s="147">
        <f t="shared" si="28"/>
        <v>0</v>
      </c>
      <c r="BE69" s="147">
        <f t="shared" si="29"/>
        <v>0</v>
      </c>
      <c r="CA69" s="176">
        <v>1</v>
      </c>
      <c r="CB69" s="176">
        <v>1</v>
      </c>
      <c r="CZ69" s="147">
        <v>0</v>
      </c>
    </row>
    <row r="70" spans="1:104" ht="12.75">
      <c r="A70" s="170">
        <v>55</v>
      </c>
      <c r="B70" s="171" t="s">
        <v>204</v>
      </c>
      <c r="C70" s="172" t="s">
        <v>205</v>
      </c>
      <c r="D70" s="173" t="s">
        <v>84</v>
      </c>
      <c r="E70" s="174">
        <v>123.25</v>
      </c>
      <c r="F70" s="174">
        <v>126</v>
      </c>
      <c r="G70" s="175">
        <f t="shared" si="24"/>
        <v>15529.5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5"/>
        <v>15529.5</v>
      </c>
      <c r="BB70" s="147">
        <f t="shared" si="26"/>
        <v>0</v>
      </c>
      <c r="BC70" s="147">
        <f t="shared" si="27"/>
        <v>0</v>
      </c>
      <c r="BD70" s="147">
        <f t="shared" si="28"/>
        <v>0</v>
      </c>
      <c r="BE70" s="147">
        <f t="shared" si="29"/>
        <v>0</v>
      </c>
      <c r="CA70" s="176">
        <v>1</v>
      </c>
      <c r="CB70" s="176">
        <v>1</v>
      </c>
      <c r="CZ70" s="147">
        <v>0</v>
      </c>
    </row>
    <row r="71" spans="1:104" ht="22.5">
      <c r="A71" s="170">
        <v>56</v>
      </c>
      <c r="B71" s="171" t="s">
        <v>206</v>
      </c>
      <c r="C71" s="172" t="s">
        <v>207</v>
      </c>
      <c r="D71" s="173" t="s">
        <v>84</v>
      </c>
      <c r="E71" s="174">
        <v>26</v>
      </c>
      <c r="F71" s="174">
        <v>961</v>
      </c>
      <c r="G71" s="175">
        <f t="shared" si="24"/>
        <v>24986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5"/>
        <v>24986</v>
      </c>
      <c r="BB71" s="147">
        <f t="shared" si="26"/>
        <v>0</v>
      </c>
      <c r="BC71" s="147">
        <f t="shared" si="27"/>
        <v>0</v>
      </c>
      <c r="BD71" s="147">
        <f t="shared" si="28"/>
        <v>0</v>
      </c>
      <c r="BE71" s="147">
        <f t="shared" si="29"/>
        <v>0</v>
      </c>
      <c r="CA71" s="176">
        <v>1</v>
      </c>
      <c r="CB71" s="176">
        <v>1</v>
      </c>
      <c r="CZ71" s="147">
        <v>0</v>
      </c>
    </row>
    <row r="72" spans="1:104" ht="12.75">
      <c r="A72" s="170">
        <v>57</v>
      </c>
      <c r="B72" s="171" t="s">
        <v>208</v>
      </c>
      <c r="C72" s="172" t="s">
        <v>209</v>
      </c>
      <c r="D72" s="173" t="s">
        <v>84</v>
      </c>
      <c r="E72" s="174">
        <v>89.9</v>
      </c>
      <c r="F72" s="174">
        <v>188.5</v>
      </c>
      <c r="G72" s="175">
        <f t="shared" si="24"/>
        <v>16946.15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5"/>
        <v>16946.15</v>
      </c>
      <c r="BB72" s="147">
        <f t="shared" si="26"/>
        <v>0</v>
      </c>
      <c r="BC72" s="147">
        <f t="shared" si="27"/>
        <v>0</v>
      </c>
      <c r="BD72" s="147">
        <f t="shared" si="28"/>
        <v>0</v>
      </c>
      <c r="BE72" s="147">
        <f t="shared" si="29"/>
        <v>0</v>
      </c>
      <c r="CA72" s="176">
        <v>1</v>
      </c>
      <c r="CB72" s="176">
        <v>1</v>
      </c>
      <c r="CZ72" s="147">
        <v>0.0738999999999805</v>
      </c>
    </row>
    <row r="73" spans="1:104" ht="12.75">
      <c r="A73" s="170">
        <v>58</v>
      </c>
      <c r="B73" s="171" t="s">
        <v>210</v>
      </c>
      <c r="C73" s="172" t="s">
        <v>211</v>
      </c>
      <c r="D73" s="173" t="s">
        <v>84</v>
      </c>
      <c r="E73" s="174">
        <v>35</v>
      </c>
      <c r="F73" s="174">
        <v>278.5</v>
      </c>
      <c r="G73" s="175">
        <f t="shared" si="24"/>
        <v>9747.5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5"/>
        <v>9747.5</v>
      </c>
      <c r="BB73" s="147">
        <f t="shared" si="26"/>
        <v>0</v>
      </c>
      <c r="BC73" s="147">
        <f t="shared" si="27"/>
        <v>0</v>
      </c>
      <c r="BD73" s="147">
        <f t="shared" si="28"/>
        <v>0</v>
      </c>
      <c r="BE73" s="147">
        <f t="shared" si="29"/>
        <v>0</v>
      </c>
      <c r="CA73" s="176">
        <v>1</v>
      </c>
      <c r="CB73" s="176">
        <v>1</v>
      </c>
      <c r="CZ73" s="147">
        <v>0.149580000000014</v>
      </c>
    </row>
    <row r="74" spans="1:104" ht="12.75">
      <c r="A74" s="170">
        <v>59</v>
      </c>
      <c r="B74" s="171" t="s">
        <v>212</v>
      </c>
      <c r="C74" s="172" t="s">
        <v>213</v>
      </c>
      <c r="D74" s="173" t="s">
        <v>84</v>
      </c>
      <c r="E74" s="174">
        <v>129.41</v>
      </c>
      <c r="F74" s="174">
        <v>251</v>
      </c>
      <c r="G74" s="175">
        <f t="shared" si="24"/>
        <v>32481.91</v>
      </c>
      <c r="O74" s="169">
        <v>2</v>
      </c>
      <c r="AA74" s="147">
        <v>3</v>
      </c>
      <c r="AB74" s="147">
        <v>0</v>
      </c>
      <c r="AC74" s="147">
        <v>59245030</v>
      </c>
      <c r="AZ74" s="147">
        <v>1</v>
      </c>
      <c r="BA74" s="147">
        <f t="shared" si="25"/>
        <v>32481.91</v>
      </c>
      <c r="BB74" s="147">
        <f t="shared" si="26"/>
        <v>0</v>
      </c>
      <c r="BC74" s="147">
        <f t="shared" si="27"/>
        <v>0</v>
      </c>
      <c r="BD74" s="147">
        <f t="shared" si="28"/>
        <v>0</v>
      </c>
      <c r="BE74" s="147">
        <f t="shared" si="29"/>
        <v>0</v>
      </c>
      <c r="CA74" s="176">
        <v>3</v>
      </c>
      <c r="CB74" s="176">
        <v>0</v>
      </c>
      <c r="CZ74" s="147">
        <v>0</v>
      </c>
    </row>
    <row r="75" spans="1:57" ht="12.75">
      <c r="A75" s="177"/>
      <c r="B75" s="178" t="s">
        <v>77</v>
      </c>
      <c r="C75" s="179" t="str">
        <f>CONCATENATE(B67," ",C67)</f>
        <v>5 Komunikace</v>
      </c>
      <c r="D75" s="180"/>
      <c r="E75" s="181"/>
      <c r="F75" s="182"/>
      <c r="G75" s="183">
        <f>SUM(G67:G74)</f>
        <v>123601.56</v>
      </c>
      <c r="O75" s="169">
        <v>4</v>
      </c>
      <c r="BA75" s="184">
        <f>SUM(BA67:BA74)</f>
        <v>123601.56</v>
      </c>
      <c r="BB75" s="184">
        <f>SUM(BB67:BB74)</f>
        <v>0</v>
      </c>
      <c r="BC75" s="184">
        <f>SUM(BC67:BC74)</f>
        <v>0</v>
      </c>
      <c r="BD75" s="184">
        <f>SUM(BD67:BD74)</f>
        <v>0</v>
      </c>
      <c r="BE75" s="184">
        <f>SUM(BE67:BE74)</f>
        <v>0</v>
      </c>
    </row>
    <row r="76" spans="1:15" ht="12.75">
      <c r="A76" s="162" t="s">
        <v>74</v>
      </c>
      <c r="B76" s="163" t="s">
        <v>214</v>
      </c>
      <c r="C76" s="164" t="s">
        <v>215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60</v>
      </c>
      <c r="B77" s="171" t="s">
        <v>216</v>
      </c>
      <c r="C77" s="172" t="s">
        <v>217</v>
      </c>
      <c r="D77" s="173" t="s">
        <v>84</v>
      </c>
      <c r="E77" s="174">
        <v>80.4</v>
      </c>
      <c r="F77" s="174">
        <v>188</v>
      </c>
      <c r="G77" s="175">
        <f aca="true" t="shared" si="30" ref="G77:G87">E77*F77</f>
        <v>15115.2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 aca="true" t="shared" si="31" ref="BA77:BA87">IF(AZ77=1,G77,0)</f>
        <v>15115.2</v>
      </c>
      <c r="BB77" s="147">
        <f aca="true" t="shared" si="32" ref="BB77:BB87">IF(AZ77=2,G77,0)</f>
        <v>0</v>
      </c>
      <c r="BC77" s="147">
        <f aca="true" t="shared" si="33" ref="BC77:BC87">IF(AZ77=3,G77,0)</f>
        <v>0</v>
      </c>
      <c r="BD77" s="147">
        <f aca="true" t="shared" si="34" ref="BD77:BD87">IF(AZ77=4,G77,0)</f>
        <v>0</v>
      </c>
      <c r="BE77" s="147">
        <f aca="true" t="shared" si="35" ref="BE77:BE87"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61</v>
      </c>
      <c r="B78" s="171" t="s">
        <v>218</v>
      </c>
      <c r="C78" s="172" t="s">
        <v>219</v>
      </c>
      <c r="D78" s="173" t="s">
        <v>84</v>
      </c>
      <c r="E78" s="174">
        <v>1536.75</v>
      </c>
      <c r="F78" s="174">
        <v>73</v>
      </c>
      <c r="G78" s="175">
        <f t="shared" si="30"/>
        <v>112182.75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 t="shared" si="31"/>
        <v>112182.75</v>
      </c>
      <c r="BB78" s="147">
        <f t="shared" si="32"/>
        <v>0</v>
      </c>
      <c r="BC78" s="147">
        <f t="shared" si="33"/>
        <v>0</v>
      </c>
      <c r="BD78" s="147">
        <f t="shared" si="34"/>
        <v>0</v>
      </c>
      <c r="BE78" s="147">
        <f t="shared" si="35"/>
        <v>0</v>
      </c>
      <c r="CA78" s="176">
        <v>1</v>
      </c>
      <c r="CB78" s="176">
        <v>1</v>
      </c>
      <c r="CZ78" s="147">
        <v>0</v>
      </c>
    </row>
    <row r="79" spans="1:104" ht="12.75">
      <c r="A79" s="170">
        <v>62</v>
      </c>
      <c r="B79" s="171" t="s">
        <v>220</v>
      </c>
      <c r="C79" s="172" t="s">
        <v>221</v>
      </c>
      <c r="D79" s="173" t="s">
        <v>84</v>
      </c>
      <c r="E79" s="174">
        <v>1204.24</v>
      </c>
      <c r="F79" s="174">
        <v>58</v>
      </c>
      <c r="G79" s="175">
        <f t="shared" si="30"/>
        <v>69845.92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 t="shared" si="31"/>
        <v>69845.92</v>
      </c>
      <c r="BB79" s="147">
        <f t="shared" si="32"/>
        <v>0</v>
      </c>
      <c r="BC79" s="147">
        <f t="shared" si="33"/>
        <v>0</v>
      </c>
      <c r="BD79" s="147">
        <f t="shared" si="34"/>
        <v>0</v>
      </c>
      <c r="BE79" s="147">
        <f t="shared" si="35"/>
        <v>0</v>
      </c>
      <c r="CA79" s="176">
        <v>1</v>
      </c>
      <c r="CB79" s="176">
        <v>1</v>
      </c>
      <c r="CZ79" s="147">
        <v>0</v>
      </c>
    </row>
    <row r="80" spans="1:104" ht="12.75">
      <c r="A80" s="170">
        <v>63</v>
      </c>
      <c r="B80" s="171" t="s">
        <v>222</v>
      </c>
      <c r="C80" s="172" t="s">
        <v>223</v>
      </c>
      <c r="D80" s="173" t="s">
        <v>84</v>
      </c>
      <c r="E80" s="174">
        <v>562.49</v>
      </c>
      <c r="F80" s="174">
        <v>147</v>
      </c>
      <c r="G80" s="175">
        <f t="shared" si="30"/>
        <v>82686.03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 t="shared" si="31"/>
        <v>82686.03</v>
      </c>
      <c r="BB80" s="147">
        <f t="shared" si="32"/>
        <v>0</v>
      </c>
      <c r="BC80" s="147">
        <f t="shared" si="33"/>
        <v>0</v>
      </c>
      <c r="BD80" s="147">
        <f t="shared" si="34"/>
        <v>0</v>
      </c>
      <c r="BE80" s="147">
        <f t="shared" si="35"/>
        <v>0</v>
      </c>
      <c r="CA80" s="176">
        <v>1</v>
      </c>
      <c r="CB80" s="176">
        <v>1</v>
      </c>
      <c r="CZ80" s="147">
        <v>0</v>
      </c>
    </row>
    <row r="81" spans="1:104" ht="12.75">
      <c r="A81" s="170">
        <v>64</v>
      </c>
      <c r="B81" s="171" t="s">
        <v>224</v>
      </c>
      <c r="C81" s="172" t="s">
        <v>225</v>
      </c>
      <c r="D81" s="173" t="s">
        <v>84</v>
      </c>
      <c r="E81" s="174">
        <v>27.89</v>
      </c>
      <c r="F81" s="174">
        <v>257.5</v>
      </c>
      <c r="G81" s="175">
        <f t="shared" si="30"/>
        <v>7181.675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 t="shared" si="31"/>
        <v>7181.675</v>
      </c>
      <c r="BB81" s="147">
        <f t="shared" si="32"/>
        <v>0</v>
      </c>
      <c r="BC81" s="147">
        <f t="shared" si="33"/>
        <v>0</v>
      </c>
      <c r="BD81" s="147">
        <f t="shared" si="34"/>
        <v>0</v>
      </c>
      <c r="BE81" s="147">
        <f t="shared" si="35"/>
        <v>0</v>
      </c>
      <c r="CA81" s="176">
        <v>1</v>
      </c>
      <c r="CB81" s="176">
        <v>1</v>
      </c>
      <c r="CZ81" s="147">
        <v>0</v>
      </c>
    </row>
    <row r="82" spans="1:104" ht="12.75">
      <c r="A82" s="170">
        <v>65</v>
      </c>
      <c r="B82" s="171" t="s">
        <v>226</v>
      </c>
      <c r="C82" s="172" t="s">
        <v>227</v>
      </c>
      <c r="D82" s="173" t="s">
        <v>84</v>
      </c>
      <c r="E82" s="174">
        <v>64.24</v>
      </c>
      <c r="F82" s="174">
        <v>123</v>
      </c>
      <c r="G82" s="175">
        <f t="shared" si="30"/>
        <v>7901.5199999999995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 t="shared" si="31"/>
        <v>7901.5199999999995</v>
      </c>
      <c r="BB82" s="147">
        <f t="shared" si="32"/>
        <v>0</v>
      </c>
      <c r="BC82" s="147">
        <f t="shared" si="33"/>
        <v>0</v>
      </c>
      <c r="BD82" s="147">
        <f t="shared" si="34"/>
        <v>0</v>
      </c>
      <c r="BE82" s="147">
        <f t="shared" si="35"/>
        <v>0</v>
      </c>
      <c r="CA82" s="176">
        <v>1</v>
      </c>
      <c r="CB82" s="176">
        <v>1</v>
      </c>
      <c r="CZ82" s="147">
        <v>0.00960000000000605</v>
      </c>
    </row>
    <row r="83" spans="1:104" ht="12.75">
      <c r="A83" s="170">
        <v>66</v>
      </c>
      <c r="B83" s="171" t="s">
        <v>228</v>
      </c>
      <c r="C83" s="172" t="s">
        <v>229</v>
      </c>
      <c r="D83" s="173" t="s">
        <v>84</v>
      </c>
      <c r="E83" s="174">
        <v>453.6</v>
      </c>
      <c r="F83" s="174">
        <v>530</v>
      </c>
      <c r="G83" s="175">
        <f t="shared" si="30"/>
        <v>240408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t="shared" si="31"/>
        <v>240408</v>
      </c>
      <c r="BB83" s="147">
        <f t="shared" si="32"/>
        <v>0</v>
      </c>
      <c r="BC83" s="147">
        <f t="shared" si="33"/>
        <v>0</v>
      </c>
      <c r="BD83" s="147">
        <f t="shared" si="34"/>
        <v>0</v>
      </c>
      <c r="BE83" s="147">
        <f t="shared" si="35"/>
        <v>0</v>
      </c>
      <c r="CA83" s="176">
        <v>1</v>
      </c>
      <c r="CB83" s="176">
        <v>1</v>
      </c>
      <c r="CZ83" s="147">
        <v>0.0425799999999867</v>
      </c>
    </row>
    <row r="84" spans="1:104" ht="12.75">
      <c r="A84" s="170">
        <v>67</v>
      </c>
      <c r="B84" s="171" t="s">
        <v>230</v>
      </c>
      <c r="C84" s="172" t="s">
        <v>231</v>
      </c>
      <c r="D84" s="173" t="s">
        <v>84</v>
      </c>
      <c r="E84" s="174">
        <v>4</v>
      </c>
      <c r="F84" s="174">
        <v>191.5</v>
      </c>
      <c r="G84" s="175">
        <f t="shared" si="30"/>
        <v>766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31"/>
        <v>766</v>
      </c>
      <c r="BB84" s="147">
        <f t="shared" si="32"/>
        <v>0</v>
      </c>
      <c r="BC84" s="147">
        <f t="shared" si="33"/>
        <v>0</v>
      </c>
      <c r="BD84" s="147">
        <f t="shared" si="34"/>
        <v>0</v>
      </c>
      <c r="BE84" s="147">
        <f t="shared" si="35"/>
        <v>0</v>
      </c>
      <c r="CA84" s="176">
        <v>1</v>
      </c>
      <c r="CB84" s="176">
        <v>1</v>
      </c>
      <c r="CZ84" s="147">
        <v>0</v>
      </c>
    </row>
    <row r="85" spans="1:104" ht="12.75">
      <c r="A85" s="170">
        <v>68</v>
      </c>
      <c r="B85" s="171" t="s">
        <v>232</v>
      </c>
      <c r="C85" s="172" t="s">
        <v>233</v>
      </c>
      <c r="D85" s="173" t="s">
        <v>84</v>
      </c>
      <c r="E85" s="174">
        <v>12</v>
      </c>
      <c r="F85" s="174">
        <v>82</v>
      </c>
      <c r="G85" s="175">
        <f t="shared" si="30"/>
        <v>984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31"/>
        <v>984</v>
      </c>
      <c r="BB85" s="147">
        <f t="shared" si="32"/>
        <v>0</v>
      </c>
      <c r="BC85" s="147">
        <f t="shared" si="33"/>
        <v>0</v>
      </c>
      <c r="BD85" s="147">
        <f t="shared" si="34"/>
        <v>0</v>
      </c>
      <c r="BE85" s="147">
        <f t="shared" si="35"/>
        <v>0</v>
      </c>
      <c r="CA85" s="176">
        <v>1</v>
      </c>
      <c r="CB85" s="176">
        <v>1</v>
      </c>
      <c r="CZ85" s="147">
        <v>0</v>
      </c>
    </row>
    <row r="86" spans="1:104" ht="12.75">
      <c r="A86" s="170">
        <v>69</v>
      </c>
      <c r="B86" s="171" t="s">
        <v>234</v>
      </c>
      <c r="C86" s="172" t="s">
        <v>235</v>
      </c>
      <c r="D86" s="173" t="s">
        <v>84</v>
      </c>
      <c r="E86" s="174">
        <v>129.2</v>
      </c>
      <c r="F86" s="174">
        <v>513</v>
      </c>
      <c r="G86" s="175">
        <f t="shared" si="30"/>
        <v>66279.59999999999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31"/>
        <v>66279.59999999999</v>
      </c>
      <c r="BB86" s="147">
        <f t="shared" si="32"/>
        <v>0</v>
      </c>
      <c r="BC86" s="147">
        <f t="shared" si="33"/>
        <v>0</v>
      </c>
      <c r="BD86" s="147">
        <f t="shared" si="34"/>
        <v>0</v>
      </c>
      <c r="BE86" s="147">
        <f t="shared" si="35"/>
        <v>0</v>
      </c>
      <c r="CA86" s="176">
        <v>1</v>
      </c>
      <c r="CB86" s="176">
        <v>1</v>
      </c>
      <c r="CZ86" s="147">
        <v>0.0499500000000239</v>
      </c>
    </row>
    <row r="87" spans="1:104" ht="12.75">
      <c r="A87" s="170">
        <v>70</v>
      </c>
      <c r="B87" s="171" t="s">
        <v>236</v>
      </c>
      <c r="C87" s="172" t="s">
        <v>237</v>
      </c>
      <c r="D87" s="173" t="s">
        <v>84</v>
      </c>
      <c r="E87" s="174">
        <v>129.2</v>
      </c>
      <c r="F87" s="174">
        <v>112.5</v>
      </c>
      <c r="G87" s="175">
        <f t="shared" si="30"/>
        <v>14534.999999999998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31"/>
        <v>14534.999999999998</v>
      </c>
      <c r="BB87" s="147">
        <f t="shared" si="32"/>
        <v>0</v>
      </c>
      <c r="BC87" s="147">
        <f t="shared" si="33"/>
        <v>0</v>
      </c>
      <c r="BD87" s="147">
        <f t="shared" si="34"/>
        <v>0</v>
      </c>
      <c r="BE87" s="147">
        <f t="shared" si="35"/>
        <v>0</v>
      </c>
      <c r="CA87" s="176">
        <v>1</v>
      </c>
      <c r="CB87" s="176">
        <v>1</v>
      </c>
      <c r="CZ87" s="147">
        <v>0.00159999999999982</v>
      </c>
    </row>
    <row r="88" spans="1:57" ht="12.75">
      <c r="A88" s="177"/>
      <c r="B88" s="178" t="s">
        <v>77</v>
      </c>
      <c r="C88" s="179" t="str">
        <f>CONCATENATE(B76," ",C76)</f>
        <v>61 Úpravy povrchů vnitřní</v>
      </c>
      <c r="D88" s="180"/>
      <c r="E88" s="181"/>
      <c r="F88" s="182"/>
      <c r="G88" s="183">
        <f>SUM(G76:G87)</f>
        <v>617885.695</v>
      </c>
      <c r="O88" s="169">
        <v>4</v>
      </c>
      <c r="BA88" s="184">
        <f>SUM(BA76:BA87)</f>
        <v>617885.695</v>
      </c>
      <c r="BB88" s="184">
        <f>SUM(BB76:BB87)</f>
        <v>0</v>
      </c>
      <c r="BC88" s="184">
        <f>SUM(BC76:BC87)</f>
        <v>0</v>
      </c>
      <c r="BD88" s="184">
        <f>SUM(BD76:BD87)</f>
        <v>0</v>
      </c>
      <c r="BE88" s="184">
        <f>SUM(BE76:BE87)</f>
        <v>0</v>
      </c>
    </row>
    <row r="89" spans="1:15" ht="12.75">
      <c r="A89" s="162" t="s">
        <v>74</v>
      </c>
      <c r="B89" s="163" t="s">
        <v>238</v>
      </c>
      <c r="C89" s="164" t="s">
        <v>239</v>
      </c>
      <c r="D89" s="165"/>
      <c r="E89" s="166"/>
      <c r="F89" s="166"/>
      <c r="G89" s="167"/>
      <c r="H89" s="168"/>
      <c r="I89" s="168"/>
      <c r="O89" s="169">
        <v>1</v>
      </c>
    </row>
    <row r="90" spans="1:104" ht="12.75">
      <c r="A90" s="170">
        <v>71</v>
      </c>
      <c r="B90" s="171" t="s">
        <v>240</v>
      </c>
      <c r="C90" s="172" t="s">
        <v>241</v>
      </c>
      <c r="D90" s="173" t="s">
        <v>84</v>
      </c>
      <c r="E90" s="174">
        <v>90.88</v>
      </c>
      <c r="F90" s="174">
        <v>26.2</v>
      </c>
      <c r="G90" s="175">
        <f aca="true" t="shared" si="36" ref="G90:G97">E90*F90</f>
        <v>2381.056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 aca="true" t="shared" si="37" ref="BA90:BA97">IF(AZ90=1,G90,0)</f>
        <v>2381.056</v>
      </c>
      <c r="BB90" s="147">
        <f aca="true" t="shared" si="38" ref="BB90:BB97">IF(AZ90=2,G90,0)</f>
        <v>0</v>
      </c>
      <c r="BC90" s="147">
        <f aca="true" t="shared" si="39" ref="BC90:BC97">IF(AZ90=3,G90,0)</f>
        <v>0</v>
      </c>
      <c r="BD90" s="147">
        <f aca="true" t="shared" si="40" ref="BD90:BD97">IF(AZ90=4,G90,0)</f>
        <v>0</v>
      </c>
      <c r="BE90" s="147">
        <f aca="true" t="shared" si="41" ref="BE90:BE97">IF(AZ90=5,G90,0)</f>
        <v>0</v>
      </c>
      <c r="CA90" s="176">
        <v>1</v>
      </c>
      <c r="CB90" s="176">
        <v>1</v>
      </c>
      <c r="CZ90" s="147">
        <v>0</v>
      </c>
    </row>
    <row r="91" spans="1:104" ht="12.75">
      <c r="A91" s="170">
        <v>72</v>
      </c>
      <c r="B91" s="171" t="s">
        <v>242</v>
      </c>
      <c r="C91" s="172" t="s">
        <v>243</v>
      </c>
      <c r="D91" s="173" t="s">
        <v>84</v>
      </c>
      <c r="E91" s="174">
        <v>166.19</v>
      </c>
      <c r="F91" s="174">
        <v>456</v>
      </c>
      <c r="G91" s="175">
        <f t="shared" si="36"/>
        <v>75782.64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37"/>
        <v>75782.64</v>
      </c>
      <c r="BB91" s="147">
        <f t="shared" si="38"/>
        <v>0</v>
      </c>
      <c r="BC91" s="147">
        <f t="shared" si="39"/>
        <v>0</v>
      </c>
      <c r="BD91" s="147">
        <f t="shared" si="40"/>
        <v>0</v>
      </c>
      <c r="BE91" s="147">
        <f t="shared" si="41"/>
        <v>0</v>
      </c>
      <c r="CA91" s="176">
        <v>1</v>
      </c>
      <c r="CB91" s="176">
        <v>1</v>
      </c>
      <c r="CZ91" s="147">
        <v>0.0075999999999965</v>
      </c>
    </row>
    <row r="92" spans="1:104" ht="12.75">
      <c r="A92" s="170">
        <v>73</v>
      </c>
      <c r="B92" s="171" t="s">
        <v>244</v>
      </c>
      <c r="C92" s="172" t="s">
        <v>245</v>
      </c>
      <c r="D92" s="173" t="s">
        <v>84</v>
      </c>
      <c r="E92" s="174">
        <v>640.82</v>
      </c>
      <c r="F92" s="174">
        <v>655</v>
      </c>
      <c r="G92" s="175">
        <f t="shared" si="36"/>
        <v>419737.10000000003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37"/>
        <v>419737.10000000003</v>
      </c>
      <c r="BB92" s="147">
        <f t="shared" si="38"/>
        <v>0</v>
      </c>
      <c r="BC92" s="147">
        <f t="shared" si="39"/>
        <v>0</v>
      </c>
      <c r="BD92" s="147">
        <f t="shared" si="40"/>
        <v>0</v>
      </c>
      <c r="BE92" s="147">
        <f t="shared" si="41"/>
        <v>0</v>
      </c>
      <c r="CA92" s="176">
        <v>1</v>
      </c>
      <c r="CB92" s="176">
        <v>1</v>
      </c>
      <c r="CZ92" s="147">
        <v>0.00906000000000518</v>
      </c>
    </row>
    <row r="93" spans="1:104" ht="12.75">
      <c r="A93" s="170">
        <v>74</v>
      </c>
      <c r="B93" s="171" t="s">
        <v>246</v>
      </c>
      <c r="C93" s="172" t="s">
        <v>247</v>
      </c>
      <c r="D93" s="173" t="s">
        <v>84</v>
      </c>
      <c r="E93" s="174">
        <v>110.36</v>
      </c>
      <c r="F93" s="174">
        <v>980</v>
      </c>
      <c r="G93" s="175">
        <f t="shared" si="36"/>
        <v>108152.8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37"/>
        <v>108152.8</v>
      </c>
      <c r="BB93" s="147">
        <f t="shared" si="38"/>
        <v>0</v>
      </c>
      <c r="BC93" s="147">
        <f t="shared" si="39"/>
        <v>0</v>
      </c>
      <c r="BD93" s="147">
        <f t="shared" si="40"/>
        <v>0</v>
      </c>
      <c r="BE93" s="147">
        <f t="shared" si="41"/>
        <v>0</v>
      </c>
      <c r="CA93" s="176">
        <v>1</v>
      </c>
      <c r="CB93" s="176">
        <v>1</v>
      </c>
      <c r="CZ93" s="147">
        <v>0.0117599999999953</v>
      </c>
    </row>
    <row r="94" spans="1:104" ht="12.75">
      <c r="A94" s="170">
        <v>75</v>
      </c>
      <c r="B94" s="171" t="s">
        <v>248</v>
      </c>
      <c r="C94" s="172" t="s">
        <v>249</v>
      </c>
      <c r="D94" s="173" t="s">
        <v>84</v>
      </c>
      <c r="E94" s="174">
        <v>917.37</v>
      </c>
      <c r="F94" s="174">
        <v>41.4</v>
      </c>
      <c r="G94" s="175">
        <f t="shared" si="36"/>
        <v>37979.118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37"/>
        <v>37979.118</v>
      </c>
      <c r="BB94" s="147">
        <f t="shared" si="38"/>
        <v>0</v>
      </c>
      <c r="BC94" s="147">
        <f t="shared" si="39"/>
        <v>0</v>
      </c>
      <c r="BD94" s="147">
        <f t="shared" si="40"/>
        <v>0</v>
      </c>
      <c r="BE94" s="147">
        <f t="shared" si="41"/>
        <v>0</v>
      </c>
      <c r="CA94" s="176">
        <v>1</v>
      </c>
      <c r="CB94" s="176">
        <v>1</v>
      </c>
      <c r="CZ94" s="147">
        <v>0</v>
      </c>
    </row>
    <row r="95" spans="1:104" ht="12.75">
      <c r="A95" s="170">
        <v>76</v>
      </c>
      <c r="B95" s="171" t="s">
        <v>250</v>
      </c>
      <c r="C95" s="172" t="s">
        <v>251</v>
      </c>
      <c r="D95" s="173" t="s">
        <v>84</v>
      </c>
      <c r="E95" s="174">
        <v>38.2</v>
      </c>
      <c r="F95" s="174">
        <v>226</v>
      </c>
      <c r="G95" s="175">
        <f t="shared" si="36"/>
        <v>8633.2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37"/>
        <v>8633.2</v>
      </c>
      <c r="BB95" s="147">
        <f t="shared" si="38"/>
        <v>0</v>
      </c>
      <c r="BC95" s="147">
        <f t="shared" si="39"/>
        <v>0</v>
      </c>
      <c r="BD95" s="147">
        <f t="shared" si="40"/>
        <v>0</v>
      </c>
      <c r="BE95" s="147">
        <f t="shared" si="41"/>
        <v>0</v>
      </c>
      <c r="CA95" s="176">
        <v>1</v>
      </c>
      <c r="CB95" s="176">
        <v>1</v>
      </c>
      <c r="CZ95" s="147">
        <v>0</v>
      </c>
    </row>
    <row r="96" spans="1:104" ht="12.75">
      <c r="A96" s="170">
        <v>77</v>
      </c>
      <c r="B96" s="171" t="s">
        <v>252</v>
      </c>
      <c r="C96" s="172" t="s">
        <v>253</v>
      </c>
      <c r="D96" s="173" t="s">
        <v>84</v>
      </c>
      <c r="E96" s="174">
        <v>79.25</v>
      </c>
      <c r="F96" s="174">
        <v>137.5</v>
      </c>
      <c r="G96" s="175">
        <f t="shared" si="36"/>
        <v>10896.875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37"/>
        <v>10896.875</v>
      </c>
      <c r="BB96" s="147">
        <f t="shared" si="38"/>
        <v>0</v>
      </c>
      <c r="BC96" s="147">
        <f t="shared" si="39"/>
        <v>0</v>
      </c>
      <c r="BD96" s="147">
        <f t="shared" si="40"/>
        <v>0</v>
      </c>
      <c r="BE96" s="147">
        <f t="shared" si="41"/>
        <v>0</v>
      </c>
      <c r="CA96" s="176">
        <v>1</v>
      </c>
      <c r="CB96" s="176">
        <v>1</v>
      </c>
      <c r="CZ96" s="147">
        <v>0</v>
      </c>
    </row>
    <row r="97" spans="1:104" ht="12.75">
      <c r="A97" s="170">
        <v>78</v>
      </c>
      <c r="B97" s="171" t="s">
        <v>254</v>
      </c>
      <c r="C97" s="172" t="s">
        <v>255</v>
      </c>
      <c r="D97" s="173" t="s">
        <v>84</v>
      </c>
      <c r="E97" s="174">
        <v>917.37</v>
      </c>
      <c r="F97" s="174">
        <v>58</v>
      </c>
      <c r="G97" s="175">
        <f t="shared" si="36"/>
        <v>53207.46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37"/>
        <v>53207.46</v>
      </c>
      <c r="BB97" s="147">
        <f t="shared" si="38"/>
        <v>0</v>
      </c>
      <c r="BC97" s="147">
        <f t="shared" si="39"/>
        <v>0</v>
      </c>
      <c r="BD97" s="147">
        <f t="shared" si="40"/>
        <v>0</v>
      </c>
      <c r="BE97" s="147">
        <f t="shared" si="41"/>
        <v>0</v>
      </c>
      <c r="CA97" s="176">
        <v>1</v>
      </c>
      <c r="CB97" s="176">
        <v>1</v>
      </c>
      <c r="CZ97" s="147">
        <v>0</v>
      </c>
    </row>
    <row r="98" spans="1:57" ht="12.75">
      <c r="A98" s="177"/>
      <c r="B98" s="178" t="s">
        <v>77</v>
      </c>
      <c r="C98" s="179" t="str">
        <f>CONCATENATE(B89," ",C89)</f>
        <v>62 Úpravy povrchů vnější</v>
      </c>
      <c r="D98" s="180"/>
      <c r="E98" s="181"/>
      <c r="F98" s="182"/>
      <c r="G98" s="183">
        <f>SUM(G89:G97)</f>
        <v>716770.249</v>
      </c>
      <c r="O98" s="169">
        <v>4</v>
      </c>
      <c r="BA98" s="184">
        <f>SUM(BA89:BA97)</f>
        <v>716770.249</v>
      </c>
      <c r="BB98" s="184">
        <f>SUM(BB89:BB97)</f>
        <v>0</v>
      </c>
      <c r="BC98" s="184">
        <f>SUM(BC89:BC97)</f>
        <v>0</v>
      </c>
      <c r="BD98" s="184">
        <f>SUM(BD89:BD97)</f>
        <v>0</v>
      </c>
      <c r="BE98" s="184">
        <f>SUM(BE89:BE97)</f>
        <v>0</v>
      </c>
    </row>
    <row r="99" spans="1:15" ht="12.75">
      <c r="A99" s="162" t="s">
        <v>74</v>
      </c>
      <c r="B99" s="163" t="s">
        <v>256</v>
      </c>
      <c r="C99" s="164" t="s">
        <v>257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79</v>
      </c>
      <c r="B100" s="171" t="s">
        <v>258</v>
      </c>
      <c r="C100" s="172" t="s">
        <v>259</v>
      </c>
      <c r="D100" s="173" t="s">
        <v>87</v>
      </c>
      <c r="E100" s="174">
        <v>191.28</v>
      </c>
      <c r="F100" s="174">
        <v>2385</v>
      </c>
      <c r="G100" s="175">
        <f aca="true" t="shared" si="42" ref="G100:G107">E100*F100</f>
        <v>456202.8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 aca="true" t="shared" si="43" ref="BA100:BA107">IF(AZ100=1,G100,0)</f>
        <v>456202.8</v>
      </c>
      <c r="BB100" s="147">
        <f aca="true" t="shared" si="44" ref="BB100:BB107">IF(AZ100=2,G100,0)</f>
        <v>0</v>
      </c>
      <c r="BC100" s="147">
        <f aca="true" t="shared" si="45" ref="BC100:BC107">IF(AZ100=3,G100,0)</f>
        <v>0</v>
      </c>
      <c r="BD100" s="147">
        <f aca="true" t="shared" si="46" ref="BD100:BD107">IF(AZ100=4,G100,0)</f>
        <v>0</v>
      </c>
      <c r="BE100" s="147">
        <f aca="true" t="shared" si="47" ref="BE100:BE107">IF(AZ100=5,G100,0)</f>
        <v>0</v>
      </c>
      <c r="CA100" s="176">
        <v>1</v>
      </c>
      <c r="CB100" s="176">
        <v>1</v>
      </c>
      <c r="CZ100" s="147">
        <v>0</v>
      </c>
    </row>
    <row r="101" spans="1:104" ht="12.75">
      <c r="A101" s="170">
        <v>80</v>
      </c>
      <c r="B101" s="171" t="s">
        <v>260</v>
      </c>
      <c r="C101" s="172" t="s">
        <v>261</v>
      </c>
      <c r="D101" s="173" t="s">
        <v>87</v>
      </c>
      <c r="E101" s="174">
        <v>6.86</v>
      </c>
      <c r="F101" s="174">
        <v>2505</v>
      </c>
      <c r="G101" s="175">
        <f t="shared" si="42"/>
        <v>17184.3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 t="shared" si="43"/>
        <v>17184.3</v>
      </c>
      <c r="BB101" s="147">
        <f t="shared" si="44"/>
        <v>0</v>
      </c>
      <c r="BC101" s="147">
        <f t="shared" si="45"/>
        <v>0</v>
      </c>
      <c r="BD101" s="147">
        <f t="shared" si="46"/>
        <v>0</v>
      </c>
      <c r="BE101" s="147">
        <f t="shared" si="47"/>
        <v>0</v>
      </c>
      <c r="CA101" s="176">
        <v>1</v>
      </c>
      <c r="CB101" s="176">
        <v>1</v>
      </c>
      <c r="CZ101" s="147">
        <v>0</v>
      </c>
    </row>
    <row r="102" spans="1:104" ht="12.75">
      <c r="A102" s="170">
        <v>81</v>
      </c>
      <c r="B102" s="171" t="s">
        <v>262</v>
      </c>
      <c r="C102" s="172" t="s">
        <v>263</v>
      </c>
      <c r="D102" s="173" t="s">
        <v>87</v>
      </c>
      <c r="E102" s="174">
        <v>31.54</v>
      </c>
      <c r="F102" s="174">
        <v>2465</v>
      </c>
      <c r="G102" s="175">
        <f t="shared" si="42"/>
        <v>77746.09999999999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 t="shared" si="43"/>
        <v>77746.09999999999</v>
      </c>
      <c r="BB102" s="147">
        <f t="shared" si="44"/>
        <v>0</v>
      </c>
      <c r="BC102" s="147">
        <f t="shared" si="45"/>
        <v>0</v>
      </c>
      <c r="BD102" s="147">
        <f t="shared" si="46"/>
        <v>0</v>
      </c>
      <c r="BE102" s="147">
        <f t="shared" si="47"/>
        <v>0</v>
      </c>
      <c r="CA102" s="176">
        <v>1</v>
      </c>
      <c r="CB102" s="176">
        <v>1</v>
      </c>
      <c r="CZ102" s="147">
        <v>0</v>
      </c>
    </row>
    <row r="103" spans="1:104" ht="12.75">
      <c r="A103" s="170">
        <v>82</v>
      </c>
      <c r="B103" s="171" t="s">
        <v>264</v>
      </c>
      <c r="C103" s="172" t="s">
        <v>265</v>
      </c>
      <c r="D103" s="173" t="s">
        <v>87</v>
      </c>
      <c r="E103" s="174">
        <v>18.26</v>
      </c>
      <c r="F103" s="174">
        <v>157</v>
      </c>
      <c r="G103" s="175">
        <f t="shared" si="42"/>
        <v>2866.82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 t="shared" si="43"/>
        <v>2866.82</v>
      </c>
      <c r="BB103" s="147">
        <f t="shared" si="44"/>
        <v>0</v>
      </c>
      <c r="BC103" s="147">
        <f t="shared" si="45"/>
        <v>0</v>
      </c>
      <c r="BD103" s="147">
        <f t="shared" si="46"/>
        <v>0</v>
      </c>
      <c r="BE103" s="147">
        <f t="shared" si="47"/>
        <v>0</v>
      </c>
      <c r="CA103" s="176">
        <v>1</v>
      </c>
      <c r="CB103" s="176">
        <v>1</v>
      </c>
      <c r="CZ103" s="147">
        <v>0</v>
      </c>
    </row>
    <row r="104" spans="1:104" ht="22.5">
      <c r="A104" s="170">
        <v>83</v>
      </c>
      <c r="B104" s="171" t="s">
        <v>266</v>
      </c>
      <c r="C104" s="172" t="s">
        <v>267</v>
      </c>
      <c r="D104" s="173" t="s">
        <v>147</v>
      </c>
      <c r="E104" s="174">
        <v>0.19</v>
      </c>
      <c r="F104" s="174">
        <v>17970</v>
      </c>
      <c r="G104" s="175">
        <f t="shared" si="42"/>
        <v>3414.3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 t="shared" si="43"/>
        <v>3414.3</v>
      </c>
      <c r="BB104" s="147">
        <f t="shared" si="44"/>
        <v>0</v>
      </c>
      <c r="BC104" s="147">
        <f t="shared" si="45"/>
        <v>0</v>
      </c>
      <c r="BD104" s="147">
        <f t="shared" si="46"/>
        <v>0</v>
      </c>
      <c r="BE104" s="147">
        <f t="shared" si="47"/>
        <v>0</v>
      </c>
      <c r="CA104" s="176">
        <v>1</v>
      </c>
      <c r="CB104" s="176">
        <v>1</v>
      </c>
      <c r="CZ104" s="147">
        <v>0</v>
      </c>
    </row>
    <row r="105" spans="1:104" ht="22.5">
      <c r="A105" s="170">
        <v>84</v>
      </c>
      <c r="B105" s="171" t="s">
        <v>268</v>
      </c>
      <c r="C105" s="172" t="s">
        <v>269</v>
      </c>
      <c r="D105" s="173" t="s">
        <v>147</v>
      </c>
      <c r="E105" s="174">
        <v>0.9</v>
      </c>
      <c r="F105" s="174">
        <v>17400</v>
      </c>
      <c r="G105" s="175">
        <f t="shared" si="42"/>
        <v>15660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 t="shared" si="43"/>
        <v>15660</v>
      </c>
      <c r="BB105" s="147">
        <f t="shared" si="44"/>
        <v>0</v>
      </c>
      <c r="BC105" s="147">
        <f t="shared" si="45"/>
        <v>0</v>
      </c>
      <c r="BD105" s="147">
        <f t="shared" si="46"/>
        <v>0</v>
      </c>
      <c r="BE105" s="147">
        <f t="shared" si="47"/>
        <v>0</v>
      </c>
      <c r="CA105" s="176">
        <v>1</v>
      </c>
      <c r="CB105" s="176">
        <v>1</v>
      </c>
      <c r="CZ105" s="147">
        <v>0</v>
      </c>
    </row>
    <row r="106" spans="1:104" ht="12.75">
      <c r="A106" s="170">
        <v>85</v>
      </c>
      <c r="B106" s="171" t="s">
        <v>270</v>
      </c>
      <c r="C106" s="172" t="s">
        <v>271</v>
      </c>
      <c r="D106" s="173" t="s">
        <v>87</v>
      </c>
      <c r="E106" s="174">
        <v>52.68</v>
      </c>
      <c r="F106" s="174">
        <v>558</v>
      </c>
      <c r="G106" s="175">
        <f t="shared" si="42"/>
        <v>29395.44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 t="shared" si="43"/>
        <v>29395.44</v>
      </c>
      <c r="BB106" s="147">
        <f t="shared" si="44"/>
        <v>0</v>
      </c>
      <c r="BC106" s="147">
        <f t="shared" si="45"/>
        <v>0</v>
      </c>
      <c r="BD106" s="147">
        <f t="shared" si="46"/>
        <v>0</v>
      </c>
      <c r="BE106" s="147">
        <f t="shared" si="47"/>
        <v>0</v>
      </c>
      <c r="CA106" s="176">
        <v>1</v>
      </c>
      <c r="CB106" s="176">
        <v>1</v>
      </c>
      <c r="CZ106" s="147">
        <v>0</v>
      </c>
    </row>
    <row r="107" spans="1:104" ht="12.75">
      <c r="A107" s="170">
        <v>86</v>
      </c>
      <c r="B107" s="171" t="s">
        <v>272</v>
      </c>
      <c r="C107" s="172" t="s">
        <v>273</v>
      </c>
      <c r="D107" s="173" t="s">
        <v>84</v>
      </c>
      <c r="E107" s="174">
        <v>12.66</v>
      </c>
      <c r="F107" s="174">
        <v>130</v>
      </c>
      <c r="G107" s="175">
        <f t="shared" si="42"/>
        <v>1645.8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 t="shared" si="43"/>
        <v>1645.8</v>
      </c>
      <c r="BB107" s="147">
        <f t="shared" si="44"/>
        <v>0</v>
      </c>
      <c r="BC107" s="147">
        <f t="shared" si="45"/>
        <v>0</v>
      </c>
      <c r="BD107" s="147">
        <f t="shared" si="46"/>
        <v>0</v>
      </c>
      <c r="BE107" s="147">
        <f t="shared" si="47"/>
        <v>0</v>
      </c>
      <c r="CA107" s="176">
        <v>1</v>
      </c>
      <c r="CB107" s="176">
        <v>1</v>
      </c>
      <c r="CZ107" s="147">
        <v>0</v>
      </c>
    </row>
    <row r="108" spans="1:57" ht="12.75">
      <c r="A108" s="177"/>
      <c r="B108" s="178" t="s">
        <v>77</v>
      </c>
      <c r="C108" s="179" t="str">
        <f>CONCATENATE(B99," ",C99)</f>
        <v>63 Podlahy a podlahové konstrukce</v>
      </c>
      <c r="D108" s="180"/>
      <c r="E108" s="181"/>
      <c r="F108" s="182"/>
      <c r="G108" s="183">
        <f>SUM(G99:G107)</f>
        <v>604115.5599999999</v>
      </c>
      <c r="O108" s="169">
        <v>4</v>
      </c>
      <c r="BA108" s="184">
        <f>SUM(BA99:BA107)</f>
        <v>604115.5599999999</v>
      </c>
      <c r="BB108" s="184">
        <f>SUM(BB99:BB107)</f>
        <v>0</v>
      </c>
      <c r="BC108" s="184">
        <f>SUM(BC99:BC107)</f>
        <v>0</v>
      </c>
      <c r="BD108" s="184">
        <f>SUM(BD99:BD107)</f>
        <v>0</v>
      </c>
      <c r="BE108" s="184">
        <f>SUM(BE99:BE107)</f>
        <v>0</v>
      </c>
    </row>
    <row r="109" spans="1:15" ht="12.75">
      <c r="A109" s="162" t="s">
        <v>74</v>
      </c>
      <c r="B109" s="163" t="s">
        <v>274</v>
      </c>
      <c r="C109" s="164" t="s">
        <v>275</v>
      </c>
      <c r="D109" s="165"/>
      <c r="E109" s="166"/>
      <c r="F109" s="166"/>
      <c r="G109" s="167"/>
      <c r="H109" s="168"/>
      <c r="I109" s="168"/>
      <c r="O109" s="169">
        <v>1</v>
      </c>
    </row>
    <row r="110" spans="1:104" ht="12.75">
      <c r="A110" s="170">
        <v>87</v>
      </c>
      <c r="B110" s="171" t="s">
        <v>276</v>
      </c>
      <c r="C110" s="172" t="s">
        <v>277</v>
      </c>
      <c r="D110" s="173" t="s">
        <v>138</v>
      </c>
      <c r="E110" s="174">
        <v>5</v>
      </c>
      <c r="F110" s="174">
        <v>256.5</v>
      </c>
      <c r="G110" s="175">
        <f>E110*F110</f>
        <v>1282.5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1282.5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</v>
      </c>
    </row>
    <row r="111" spans="1:104" ht="12.75">
      <c r="A111" s="170">
        <v>88</v>
      </c>
      <c r="B111" s="171" t="s">
        <v>278</v>
      </c>
      <c r="C111" s="172" t="s">
        <v>279</v>
      </c>
      <c r="D111" s="173" t="s">
        <v>115</v>
      </c>
      <c r="E111" s="174">
        <v>119.84</v>
      </c>
      <c r="F111" s="174">
        <v>65.5</v>
      </c>
      <c r="G111" s="175">
        <f>E111*F111</f>
        <v>7849.52</v>
      </c>
      <c r="O111" s="169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7849.52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1</v>
      </c>
      <c r="CZ111" s="147">
        <v>0</v>
      </c>
    </row>
    <row r="112" spans="1:104" ht="22.5">
      <c r="A112" s="170">
        <v>89</v>
      </c>
      <c r="B112" s="171" t="s">
        <v>280</v>
      </c>
      <c r="C112" s="172" t="s">
        <v>281</v>
      </c>
      <c r="D112" s="173" t="s">
        <v>138</v>
      </c>
      <c r="E112" s="174">
        <v>1</v>
      </c>
      <c r="F112" s="174">
        <v>2935</v>
      </c>
      <c r="G112" s="175">
        <f>E112*F112</f>
        <v>2935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2935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0</v>
      </c>
    </row>
    <row r="113" spans="1:104" ht="22.5">
      <c r="A113" s="170">
        <v>90</v>
      </c>
      <c r="B113" s="171" t="s">
        <v>282</v>
      </c>
      <c r="C113" s="172" t="s">
        <v>283</v>
      </c>
      <c r="D113" s="173" t="s">
        <v>138</v>
      </c>
      <c r="E113" s="174">
        <v>3</v>
      </c>
      <c r="F113" s="174">
        <v>2935</v>
      </c>
      <c r="G113" s="175">
        <f>E113*F113</f>
        <v>8805</v>
      </c>
      <c r="O113" s="169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8805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</v>
      </c>
      <c r="CB113" s="176">
        <v>1</v>
      </c>
      <c r="CZ113" s="147">
        <v>0</v>
      </c>
    </row>
    <row r="114" spans="1:104" ht="12.75">
      <c r="A114" s="170">
        <v>91</v>
      </c>
      <c r="B114" s="171" t="s">
        <v>284</v>
      </c>
      <c r="C114" s="172" t="s">
        <v>285</v>
      </c>
      <c r="D114" s="173" t="s">
        <v>138</v>
      </c>
      <c r="E114" s="174">
        <v>5</v>
      </c>
      <c r="F114" s="174">
        <v>232</v>
      </c>
      <c r="G114" s="175">
        <f>E114*F114</f>
        <v>1160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1160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1</v>
      </c>
      <c r="CZ114" s="147">
        <v>0.000480000000000036</v>
      </c>
    </row>
    <row r="115" spans="1:57" ht="12.75">
      <c r="A115" s="177"/>
      <c r="B115" s="178" t="s">
        <v>77</v>
      </c>
      <c r="C115" s="179" t="str">
        <f>CONCATENATE(B109," ",C109)</f>
        <v>64 Výplně otvorů</v>
      </c>
      <c r="D115" s="180"/>
      <c r="E115" s="181"/>
      <c r="F115" s="182"/>
      <c r="G115" s="183">
        <f>SUM(G109:G114)</f>
        <v>22032.02</v>
      </c>
      <c r="O115" s="169">
        <v>4</v>
      </c>
      <c r="BA115" s="184">
        <f>SUM(BA109:BA114)</f>
        <v>22032.02</v>
      </c>
      <c r="BB115" s="184">
        <f>SUM(BB109:BB114)</f>
        <v>0</v>
      </c>
      <c r="BC115" s="184">
        <f>SUM(BC109:BC114)</f>
        <v>0</v>
      </c>
      <c r="BD115" s="184">
        <f>SUM(BD109:BD114)</f>
        <v>0</v>
      </c>
      <c r="BE115" s="184">
        <f>SUM(BE109:BE114)</f>
        <v>0</v>
      </c>
    </row>
    <row r="116" spans="1:15" ht="12.75">
      <c r="A116" s="162" t="s">
        <v>74</v>
      </c>
      <c r="B116" s="163" t="s">
        <v>286</v>
      </c>
      <c r="C116" s="164" t="s">
        <v>287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92</v>
      </c>
      <c r="B117" s="171" t="s">
        <v>288</v>
      </c>
      <c r="C117" s="172" t="s">
        <v>289</v>
      </c>
      <c r="D117" s="173" t="s">
        <v>115</v>
      </c>
      <c r="E117" s="174">
        <v>55</v>
      </c>
      <c r="F117" s="174">
        <v>1.9</v>
      </c>
      <c r="G117" s="175">
        <f aca="true" t="shared" si="48" ref="G117:G127">E117*F117</f>
        <v>104.5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 aca="true" t="shared" si="49" ref="BA117:BA127">IF(AZ117=1,G117,0)</f>
        <v>104.5</v>
      </c>
      <c r="BB117" s="147">
        <f aca="true" t="shared" si="50" ref="BB117:BB127">IF(AZ117=2,G117,0)</f>
        <v>0</v>
      </c>
      <c r="BC117" s="147">
        <f aca="true" t="shared" si="51" ref="BC117:BC127">IF(AZ117=3,G117,0)</f>
        <v>0</v>
      </c>
      <c r="BD117" s="147">
        <f aca="true" t="shared" si="52" ref="BD117:BD127">IF(AZ117=4,G117,0)</f>
        <v>0</v>
      </c>
      <c r="BE117" s="147">
        <f aca="true" t="shared" si="53" ref="BE117:BE127">IF(AZ117=5,G117,0)</f>
        <v>0</v>
      </c>
      <c r="CA117" s="176">
        <v>1</v>
      </c>
      <c r="CB117" s="176">
        <v>1</v>
      </c>
      <c r="CZ117" s="147">
        <v>0</v>
      </c>
    </row>
    <row r="118" spans="1:104" ht="12.75">
      <c r="A118" s="170">
        <v>93</v>
      </c>
      <c r="B118" s="171" t="s">
        <v>290</v>
      </c>
      <c r="C118" s="172" t="s">
        <v>291</v>
      </c>
      <c r="D118" s="173" t="s">
        <v>138</v>
      </c>
      <c r="E118" s="174">
        <v>1</v>
      </c>
      <c r="F118" s="174">
        <v>11700</v>
      </c>
      <c r="G118" s="175">
        <f t="shared" si="48"/>
        <v>11700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 t="shared" si="49"/>
        <v>11700</v>
      </c>
      <c r="BB118" s="147">
        <f t="shared" si="50"/>
        <v>0</v>
      </c>
      <c r="BC118" s="147">
        <f t="shared" si="51"/>
        <v>0</v>
      </c>
      <c r="BD118" s="147">
        <f t="shared" si="52"/>
        <v>0</v>
      </c>
      <c r="BE118" s="147">
        <f t="shared" si="53"/>
        <v>0</v>
      </c>
      <c r="CA118" s="176">
        <v>1</v>
      </c>
      <c r="CB118" s="176">
        <v>1</v>
      </c>
      <c r="CZ118" s="147">
        <v>0</v>
      </c>
    </row>
    <row r="119" spans="1:104" ht="22.5">
      <c r="A119" s="170">
        <v>94</v>
      </c>
      <c r="B119" s="171" t="s">
        <v>292</v>
      </c>
      <c r="C119" s="172" t="s">
        <v>293</v>
      </c>
      <c r="D119" s="173" t="s">
        <v>138</v>
      </c>
      <c r="E119" s="174">
        <v>2</v>
      </c>
      <c r="F119" s="174">
        <v>3320</v>
      </c>
      <c r="G119" s="175">
        <f t="shared" si="48"/>
        <v>6640</v>
      </c>
      <c r="O119" s="169">
        <v>2</v>
      </c>
      <c r="AA119" s="147">
        <v>1</v>
      </c>
      <c r="AB119" s="147">
        <v>1</v>
      </c>
      <c r="AC119" s="147">
        <v>1</v>
      </c>
      <c r="AZ119" s="147">
        <v>1</v>
      </c>
      <c r="BA119" s="147">
        <f t="shared" si="49"/>
        <v>6640</v>
      </c>
      <c r="BB119" s="147">
        <f t="shared" si="50"/>
        <v>0</v>
      </c>
      <c r="BC119" s="147">
        <f t="shared" si="51"/>
        <v>0</v>
      </c>
      <c r="BD119" s="147">
        <f t="shared" si="52"/>
        <v>0</v>
      </c>
      <c r="BE119" s="147">
        <f t="shared" si="53"/>
        <v>0</v>
      </c>
      <c r="CA119" s="176">
        <v>1</v>
      </c>
      <c r="CB119" s="176">
        <v>1</v>
      </c>
      <c r="CZ119" s="147">
        <v>0</v>
      </c>
    </row>
    <row r="120" spans="1:104" ht="22.5">
      <c r="A120" s="170">
        <v>95</v>
      </c>
      <c r="B120" s="171" t="s">
        <v>294</v>
      </c>
      <c r="C120" s="172" t="s">
        <v>295</v>
      </c>
      <c r="D120" s="173" t="s">
        <v>115</v>
      </c>
      <c r="E120" s="174">
        <v>77</v>
      </c>
      <c r="F120" s="174">
        <v>618</v>
      </c>
      <c r="G120" s="175">
        <f t="shared" si="48"/>
        <v>47586</v>
      </c>
      <c r="O120" s="169">
        <v>2</v>
      </c>
      <c r="AA120" s="147">
        <v>2</v>
      </c>
      <c r="AB120" s="147">
        <v>1</v>
      </c>
      <c r="AC120" s="147">
        <v>1</v>
      </c>
      <c r="AZ120" s="147">
        <v>1</v>
      </c>
      <c r="BA120" s="147">
        <f t="shared" si="49"/>
        <v>47586</v>
      </c>
      <c r="BB120" s="147">
        <f t="shared" si="50"/>
        <v>0</v>
      </c>
      <c r="BC120" s="147">
        <f t="shared" si="51"/>
        <v>0</v>
      </c>
      <c r="BD120" s="147">
        <f t="shared" si="52"/>
        <v>0</v>
      </c>
      <c r="BE120" s="147">
        <f t="shared" si="53"/>
        <v>0</v>
      </c>
      <c r="CA120" s="176">
        <v>2</v>
      </c>
      <c r="CB120" s="176">
        <v>1</v>
      </c>
      <c r="CZ120" s="147">
        <v>0</v>
      </c>
    </row>
    <row r="121" spans="1:104" ht="12.75">
      <c r="A121" s="170">
        <v>96</v>
      </c>
      <c r="B121" s="171" t="s">
        <v>296</v>
      </c>
      <c r="C121" s="172" t="s">
        <v>297</v>
      </c>
      <c r="D121" s="173" t="s">
        <v>115</v>
      </c>
      <c r="E121" s="174">
        <v>14</v>
      </c>
      <c r="F121" s="174">
        <v>2060</v>
      </c>
      <c r="G121" s="175">
        <f t="shared" si="48"/>
        <v>28840</v>
      </c>
      <c r="O121" s="169">
        <v>2</v>
      </c>
      <c r="AA121" s="147">
        <v>2</v>
      </c>
      <c r="AB121" s="147">
        <v>1</v>
      </c>
      <c r="AC121" s="147">
        <v>1</v>
      </c>
      <c r="AZ121" s="147">
        <v>1</v>
      </c>
      <c r="BA121" s="147">
        <f t="shared" si="49"/>
        <v>28840</v>
      </c>
      <c r="BB121" s="147">
        <f t="shared" si="50"/>
        <v>0</v>
      </c>
      <c r="BC121" s="147">
        <f t="shared" si="51"/>
        <v>0</v>
      </c>
      <c r="BD121" s="147">
        <f t="shared" si="52"/>
        <v>0</v>
      </c>
      <c r="BE121" s="147">
        <f t="shared" si="53"/>
        <v>0</v>
      </c>
      <c r="CA121" s="176">
        <v>2</v>
      </c>
      <c r="CB121" s="176">
        <v>1</v>
      </c>
      <c r="CZ121" s="147">
        <v>0.385310000000118</v>
      </c>
    </row>
    <row r="122" spans="1:104" ht="12.75">
      <c r="A122" s="170">
        <v>97</v>
      </c>
      <c r="B122" s="171" t="s">
        <v>298</v>
      </c>
      <c r="C122" s="172" t="s">
        <v>299</v>
      </c>
      <c r="D122" s="173" t="s">
        <v>300</v>
      </c>
      <c r="E122" s="174">
        <v>1</v>
      </c>
      <c r="F122" s="174">
        <v>16500</v>
      </c>
      <c r="G122" s="175">
        <f t="shared" si="48"/>
        <v>16500</v>
      </c>
      <c r="O122" s="169">
        <v>2</v>
      </c>
      <c r="AA122" s="147">
        <v>12</v>
      </c>
      <c r="AB122" s="147">
        <v>0</v>
      </c>
      <c r="AC122" s="147">
        <v>97</v>
      </c>
      <c r="AZ122" s="147">
        <v>1</v>
      </c>
      <c r="BA122" s="147">
        <f t="shared" si="49"/>
        <v>16500</v>
      </c>
      <c r="BB122" s="147">
        <f t="shared" si="50"/>
        <v>0</v>
      </c>
      <c r="BC122" s="147">
        <f t="shared" si="51"/>
        <v>0</v>
      </c>
      <c r="BD122" s="147">
        <f t="shared" si="52"/>
        <v>0</v>
      </c>
      <c r="BE122" s="147">
        <f t="shared" si="53"/>
        <v>0</v>
      </c>
      <c r="CA122" s="176">
        <v>12</v>
      </c>
      <c r="CB122" s="176">
        <v>0</v>
      </c>
      <c r="CZ122" s="147">
        <v>0</v>
      </c>
    </row>
    <row r="123" spans="1:104" ht="12.75">
      <c r="A123" s="170">
        <v>98</v>
      </c>
      <c r="B123" s="171" t="s">
        <v>301</v>
      </c>
      <c r="C123" s="172" t="s">
        <v>302</v>
      </c>
      <c r="D123" s="173" t="s">
        <v>300</v>
      </c>
      <c r="E123" s="174">
        <v>1</v>
      </c>
      <c r="F123" s="174">
        <v>5000</v>
      </c>
      <c r="G123" s="175">
        <f t="shared" si="48"/>
        <v>5000</v>
      </c>
      <c r="O123" s="169">
        <v>2</v>
      </c>
      <c r="AA123" s="147">
        <v>12</v>
      </c>
      <c r="AB123" s="147">
        <v>0</v>
      </c>
      <c r="AC123" s="147">
        <v>98</v>
      </c>
      <c r="AZ123" s="147">
        <v>1</v>
      </c>
      <c r="BA123" s="147">
        <f t="shared" si="49"/>
        <v>5000</v>
      </c>
      <c r="BB123" s="147">
        <f t="shared" si="50"/>
        <v>0</v>
      </c>
      <c r="BC123" s="147">
        <f t="shared" si="51"/>
        <v>0</v>
      </c>
      <c r="BD123" s="147">
        <f t="shared" si="52"/>
        <v>0</v>
      </c>
      <c r="BE123" s="147">
        <f t="shared" si="53"/>
        <v>0</v>
      </c>
      <c r="CA123" s="176">
        <v>12</v>
      </c>
      <c r="CB123" s="176">
        <v>0</v>
      </c>
      <c r="CZ123" s="147">
        <v>0</v>
      </c>
    </row>
    <row r="124" spans="1:104" ht="12.75">
      <c r="A124" s="170">
        <v>99</v>
      </c>
      <c r="B124" s="171" t="s">
        <v>303</v>
      </c>
      <c r="C124" s="172" t="s">
        <v>304</v>
      </c>
      <c r="D124" s="173" t="s">
        <v>300</v>
      </c>
      <c r="E124" s="174">
        <v>1</v>
      </c>
      <c r="F124" s="174">
        <v>89800</v>
      </c>
      <c r="G124" s="175">
        <f t="shared" si="48"/>
        <v>89800</v>
      </c>
      <c r="O124" s="169">
        <v>2</v>
      </c>
      <c r="AA124" s="147">
        <v>12</v>
      </c>
      <c r="AB124" s="147">
        <v>0</v>
      </c>
      <c r="AC124" s="147">
        <v>99</v>
      </c>
      <c r="AZ124" s="147">
        <v>1</v>
      </c>
      <c r="BA124" s="147">
        <f t="shared" si="49"/>
        <v>89800</v>
      </c>
      <c r="BB124" s="147">
        <f t="shared" si="50"/>
        <v>0</v>
      </c>
      <c r="BC124" s="147">
        <f t="shared" si="51"/>
        <v>0</v>
      </c>
      <c r="BD124" s="147">
        <f t="shared" si="52"/>
        <v>0</v>
      </c>
      <c r="BE124" s="147">
        <f t="shared" si="53"/>
        <v>0</v>
      </c>
      <c r="CA124" s="176">
        <v>12</v>
      </c>
      <c r="CB124" s="176">
        <v>0</v>
      </c>
      <c r="CZ124" s="147">
        <v>0</v>
      </c>
    </row>
    <row r="125" spans="1:104" ht="12.75">
      <c r="A125" s="170">
        <v>100</v>
      </c>
      <c r="B125" s="171" t="s">
        <v>305</v>
      </c>
      <c r="C125" s="172" t="s">
        <v>306</v>
      </c>
      <c r="D125" s="173" t="s">
        <v>300</v>
      </c>
      <c r="E125" s="174">
        <v>1</v>
      </c>
      <c r="F125" s="174">
        <v>3500</v>
      </c>
      <c r="G125" s="175">
        <f t="shared" si="48"/>
        <v>3500</v>
      </c>
      <c r="O125" s="169">
        <v>2</v>
      </c>
      <c r="AA125" s="147">
        <v>12</v>
      </c>
      <c r="AB125" s="147">
        <v>0</v>
      </c>
      <c r="AC125" s="147">
        <v>100</v>
      </c>
      <c r="AZ125" s="147">
        <v>1</v>
      </c>
      <c r="BA125" s="147">
        <f t="shared" si="49"/>
        <v>3500</v>
      </c>
      <c r="BB125" s="147">
        <f t="shared" si="50"/>
        <v>0</v>
      </c>
      <c r="BC125" s="147">
        <f t="shared" si="51"/>
        <v>0</v>
      </c>
      <c r="BD125" s="147">
        <f t="shared" si="52"/>
        <v>0</v>
      </c>
      <c r="BE125" s="147">
        <f t="shared" si="53"/>
        <v>0</v>
      </c>
      <c r="CA125" s="176">
        <v>12</v>
      </c>
      <c r="CB125" s="176">
        <v>0</v>
      </c>
      <c r="CZ125" s="147">
        <v>0</v>
      </c>
    </row>
    <row r="126" spans="1:104" ht="12.75">
      <c r="A126" s="170">
        <v>101</v>
      </c>
      <c r="B126" s="171" t="s">
        <v>307</v>
      </c>
      <c r="C126" s="172" t="s">
        <v>308</v>
      </c>
      <c r="D126" s="173" t="s">
        <v>300</v>
      </c>
      <c r="E126" s="174">
        <v>1</v>
      </c>
      <c r="F126" s="174">
        <v>14800</v>
      </c>
      <c r="G126" s="175">
        <f t="shared" si="48"/>
        <v>14800</v>
      </c>
      <c r="O126" s="169">
        <v>2</v>
      </c>
      <c r="AA126" s="147">
        <v>12</v>
      </c>
      <c r="AB126" s="147">
        <v>0</v>
      </c>
      <c r="AC126" s="147">
        <v>101</v>
      </c>
      <c r="AZ126" s="147">
        <v>1</v>
      </c>
      <c r="BA126" s="147">
        <f t="shared" si="49"/>
        <v>14800</v>
      </c>
      <c r="BB126" s="147">
        <f t="shared" si="50"/>
        <v>0</v>
      </c>
      <c r="BC126" s="147">
        <f t="shared" si="51"/>
        <v>0</v>
      </c>
      <c r="BD126" s="147">
        <f t="shared" si="52"/>
        <v>0</v>
      </c>
      <c r="BE126" s="147">
        <f t="shared" si="53"/>
        <v>0</v>
      </c>
      <c r="CA126" s="176">
        <v>12</v>
      </c>
      <c r="CB126" s="176">
        <v>0</v>
      </c>
      <c r="CZ126" s="147">
        <v>0</v>
      </c>
    </row>
    <row r="127" spans="1:104" ht="12.75">
      <c r="A127" s="170">
        <v>102</v>
      </c>
      <c r="B127" s="171" t="s">
        <v>309</v>
      </c>
      <c r="C127" s="172" t="s">
        <v>310</v>
      </c>
      <c r="D127" s="173" t="s">
        <v>115</v>
      </c>
      <c r="E127" s="174">
        <v>57.75</v>
      </c>
      <c r="F127" s="174">
        <v>80</v>
      </c>
      <c r="G127" s="175">
        <f t="shared" si="48"/>
        <v>4620</v>
      </c>
      <c r="O127" s="169">
        <v>2</v>
      </c>
      <c r="AA127" s="147">
        <v>3</v>
      </c>
      <c r="AB127" s="147">
        <v>0</v>
      </c>
      <c r="AC127" s="147">
        <v>28613611</v>
      </c>
      <c r="AZ127" s="147">
        <v>1</v>
      </c>
      <c r="BA127" s="147">
        <f t="shared" si="49"/>
        <v>4620</v>
      </c>
      <c r="BB127" s="147">
        <f t="shared" si="50"/>
        <v>0</v>
      </c>
      <c r="BC127" s="147">
        <f t="shared" si="51"/>
        <v>0</v>
      </c>
      <c r="BD127" s="147">
        <f t="shared" si="52"/>
        <v>0</v>
      </c>
      <c r="BE127" s="147">
        <f t="shared" si="53"/>
        <v>0</v>
      </c>
      <c r="CA127" s="176">
        <v>3</v>
      </c>
      <c r="CB127" s="176">
        <v>0</v>
      </c>
      <c r="CZ127" s="147">
        <v>0</v>
      </c>
    </row>
    <row r="128" spans="1:57" ht="12.75">
      <c r="A128" s="177"/>
      <c r="B128" s="178" t="s">
        <v>77</v>
      </c>
      <c r="C128" s="179" t="str">
        <f>CONCATENATE(B116," ",C116)</f>
        <v>8 Trubní vedení</v>
      </c>
      <c r="D128" s="180"/>
      <c r="E128" s="181"/>
      <c r="F128" s="182"/>
      <c r="G128" s="183">
        <f>SUM(G116:G127)</f>
        <v>229090.5</v>
      </c>
      <c r="O128" s="169">
        <v>4</v>
      </c>
      <c r="BA128" s="184">
        <f>SUM(BA116:BA127)</f>
        <v>229090.5</v>
      </c>
      <c r="BB128" s="184">
        <f>SUM(BB116:BB127)</f>
        <v>0</v>
      </c>
      <c r="BC128" s="184">
        <f>SUM(BC116:BC127)</f>
        <v>0</v>
      </c>
      <c r="BD128" s="184">
        <f>SUM(BD116:BD127)</f>
        <v>0</v>
      </c>
      <c r="BE128" s="184">
        <f>SUM(BE116:BE127)</f>
        <v>0</v>
      </c>
    </row>
    <row r="129" spans="1:15" ht="12.75">
      <c r="A129" s="162" t="s">
        <v>74</v>
      </c>
      <c r="B129" s="163" t="s">
        <v>311</v>
      </c>
      <c r="C129" s="164" t="s">
        <v>312</v>
      </c>
      <c r="D129" s="165"/>
      <c r="E129" s="166"/>
      <c r="F129" s="166"/>
      <c r="G129" s="167"/>
      <c r="H129" s="168"/>
      <c r="I129" s="168"/>
      <c r="O129" s="169">
        <v>1</v>
      </c>
    </row>
    <row r="130" spans="1:104" ht="12.75">
      <c r="A130" s="170">
        <v>103</v>
      </c>
      <c r="B130" s="171" t="s">
        <v>313</v>
      </c>
      <c r="C130" s="172" t="s">
        <v>314</v>
      </c>
      <c r="D130" s="173" t="s">
        <v>300</v>
      </c>
      <c r="E130" s="174">
        <v>1</v>
      </c>
      <c r="F130" s="174">
        <v>139560</v>
      </c>
      <c r="G130" s="175">
        <f>E130*F130</f>
        <v>139560</v>
      </c>
      <c r="O130" s="169">
        <v>2</v>
      </c>
      <c r="AA130" s="147">
        <v>12</v>
      </c>
      <c r="AB130" s="147">
        <v>0</v>
      </c>
      <c r="AC130" s="147">
        <v>103</v>
      </c>
      <c r="AZ130" s="147">
        <v>1</v>
      </c>
      <c r="BA130" s="147">
        <f>IF(AZ130=1,G130,0)</f>
        <v>139560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12</v>
      </c>
      <c r="CB130" s="176">
        <v>0</v>
      </c>
      <c r="CZ130" s="147">
        <v>0</v>
      </c>
    </row>
    <row r="131" spans="1:104" ht="12.75">
      <c r="A131" s="170">
        <v>104</v>
      </c>
      <c r="B131" s="171" t="s">
        <v>315</v>
      </c>
      <c r="C131" s="172" t="s">
        <v>316</v>
      </c>
      <c r="D131" s="173" t="s">
        <v>115</v>
      </c>
      <c r="E131" s="174">
        <v>10</v>
      </c>
      <c r="F131" s="174">
        <v>2380</v>
      </c>
      <c r="G131" s="175">
        <f>E131*F131</f>
        <v>23800</v>
      </c>
      <c r="O131" s="169">
        <v>2</v>
      </c>
      <c r="AA131" s="147">
        <v>12</v>
      </c>
      <c r="AB131" s="147">
        <v>0</v>
      </c>
      <c r="AC131" s="147">
        <v>104</v>
      </c>
      <c r="AZ131" s="147">
        <v>1</v>
      </c>
      <c r="BA131" s="147">
        <f>IF(AZ131=1,G131,0)</f>
        <v>23800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12</v>
      </c>
      <c r="CB131" s="176">
        <v>0</v>
      </c>
      <c r="CZ131" s="147">
        <v>0</v>
      </c>
    </row>
    <row r="132" spans="1:57" ht="12.75">
      <c r="A132" s="177"/>
      <c r="B132" s="178" t="s">
        <v>77</v>
      </c>
      <c r="C132" s="179" t="str">
        <f>CONCATENATE(B129," ",C129)</f>
        <v>9 Ostatní konstrukce, bourání</v>
      </c>
      <c r="D132" s="180"/>
      <c r="E132" s="181"/>
      <c r="F132" s="182"/>
      <c r="G132" s="183">
        <f>SUM(G129:G131)</f>
        <v>163360</v>
      </c>
      <c r="O132" s="169">
        <v>4</v>
      </c>
      <c r="BA132" s="184">
        <f>SUM(BA129:BA131)</f>
        <v>163360</v>
      </c>
      <c r="BB132" s="184">
        <f>SUM(BB129:BB131)</f>
        <v>0</v>
      </c>
      <c r="BC132" s="184">
        <f>SUM(BC129:BC131)</f>
        <v>0</v>
      </c>
      <c r="BD132" s="184">
        <f>SUM(BD129:BD131)</f>
        <v>0</v>
      </c>
      <c r="BE132" s="184">
        <f>SUM(BE129:BE131)</f>
        <v>0</v>
      </c>
    </row>
    <row r="133" spans="1:15" ht="12.75">
      <c r="A133" s="162" t="s">
        <v>74</v>
      </c>
      <c r="B133" s="163" t="s">
        <v>317</v>
      </c>
      <c r="C133" s="164" t="s">
        <v>318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12.75">
      <c r="A134" s="170">
        <v>105</v>
      </c>
      <c r="B134" s="171" t="s">
        <v>319</v>
      </c>
      <c r="C134" s="172" t="s">
        <v>320</v>
      </c>
      <c r="D134" s="173" t="s">
        <v>84</v>
      </c>
      <c r="E134" s="174">
        <v>749.95</v>
      </c>
      <c r="F134" s="174">
        <v>38.9</v>
      </c>
      <c r="G134" s="175">
        <f aca="true" t="shared" si="54" ref="G134:G141">E134*F134</f>
        <v>29173.055</v>
      </c>
      <c r="O134" s="169">
        <v>2</v>
      </c>
      <c r="AA134" s="147">
        <v>1</v>
      </c>
      <c r="AB134" s="147">
        <v>1</v>
      </c>
      <c r="AC134" s="147">
        <v>1</v>
      </c>
      <c r="AZ134" s="147">
        <v>1</v>
      </c>
      <c r="BA134" s="147">
        <f aca="true" t="shared" si="55" ref="BA134:BA141">IF(AZ134=1,G134,0)</f>
        <v>29173.055</v>
      </c>
      <c r="BB134" s="147">
        <f aca="true" t="shared" si="56" ref="BB134:BB141">IF(AZ134=2,G134,0)</f>
        <v>0</v>
      </c>
      <c r="BC134" s="147">
        <f aca="true" t="shared" si="57" ref="BC134:BC141">IF(AZ134=3,G134,0)</f>
        <v>0</v>
      </c>
      <c r="BD134" s="147">
        <f aca="true" t="shared" si="58" ref="BD134:BD141">IF(AZ134=4,G134,0)</f>
        <v>0</v>
      </c>
      <c r="BE134" s="147">
        <f aca="true" t="shared" si="59" ref="BE134:BE141">IF(AZ134=5,G134,0)</f>
        <v>0</v>
      </c>
      <c r="CA134" s="176">
        <v>1</v>
      </c>
      <c r="CB134" s="176">
        <v>1</v>
      </c>
      <c r="CZ134" s="147">
        <v>0</v>
      </c>
    </row>
    <row r="135" spans="1:104" ht="12.75">
      <c r="A135" s="170">
        <v>106</v>
      </c>
      <c r="B135" s="171" t="s">
        <v>321</v>
      </c>
      <c r="C135" s="172" t="s">
        <v>322</v>
      </c>
      <c r="D135" s="173" t="s">
        <v>84</v>
      </c>
      <c r="E135" s="174">
        <v>2249.85</v>
      </c>
      <c r="F135" s="174">
        <v>14.2</v>
      </c>
      <c r="G135" s="175">
        <f t="shared" si="54"/>
        <v>31947.869999999995</v>
      </c>
      <c r="O135" s="169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 t="shared" si="55"/>
        <v>31947.869999999995</v>
      </c>
      <c r="BB135" s="147">
        <f t="shared" si="56"/>
        <v>0</v>
      </c>
      <c r="BC135" s="147">
        <f t="shared" si="57"/>
        <v>0</v>
      </c>
      <c r="BD135" s="147">
        <f t="shared" si="58"/>
        <v>0</v>
      </c>
      <c r="BE135" s="147">
        <f t="shared" si="59"/>
        <v>0</v>
      </c>
      <c r="CA135" s="176">
        <v>1</v>
      </c>
      <c r="CB135" s="176">
        <v>1</v>
      </c>
      <c r="CZ135" s="147">
        <v>0</v>
      </c>
    </row>
    <row r="136" spans="1:104" ht="12.75">
      <c r="A136" s="170">
        <v>107</v>
      </c>
      <c r="B136" s="171" t="s">
        <v>323</v>
      </c>
      <c r="C136" s="172" t="s">
        <v>324</v>
      </c>
      <c r="D136" s="173" t="s">
        <v>84</v>
      </c>
      <c r="E136" s="174">
        <v>749.95</v>
      </c>
      <c r="F136" s="174">
        <v>25.7</v>
      </c>
      <c r="G136" s="175">
        <f t="shared" si="54"/>
        <v>19273.715</v>
      </c>
      <c r="O136" s="169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 t="shared" si="55"/>
        <v>19273.715</v>
      </c>
      <c r="BB136" s="147">
        <f t="shared" si="56"/>
        <v>0</v>
      </c>
      <c r="BC136" s="147">
        <f t="shared" si="57"/>
        <v>0</v>
      </c>
      <c r="BD136" s="147">
        <f t="shared" si="58"/>
        <v>0</v>
      </c>
      <c r="BE136" s="147">
        <f t="shared" si="59"/>
        <v>0</v>
      </c>
      <c r="CA136" s="176">
        <v>1</v>
      </c>
      <c r="CB136" s="176">
        <v>1</v>
      </c>
      <c r="CZ136" s="147">
        <v>0</v>
      </c>
    </row>
    <row r="137" spans="1:104" ht="12.75">
      <c r="A137" s="170">
        <v>108</v>
      </c>
      <c r="B137" s="171" t="s">
        <v>325</v>
      </c>
      <c r="C137" s="172" t="s">
        <v>326</v>
      </c>
      <c r="D137" s="173" t="s">
        <v>84</v>
      </c>
      <c r="E137" s="174">
        <v>80.4</v>
      </c>
      <c r="F137" s="174">
        <v>68.5</v>
      </c>
      <c r="G137" s="175">
        <f t="shared" si="54"/>
        <v>5507.400000000001</v>
      </c>
      <c r="O137" s="169">
        <v>2</v>
      </c>
      <c r="AA137" s="147">
        <v>1</v>
      </c>
      <c r="AB137" s="147">
        <v>1</v>
      </c>
      <c r="AC137" s="147">
        <v>1</v>
      </c>
      <c r="AZ137" s="147">
        <v>1</v>
      </c>
      <c r="BA137" s="147">
        <f t="shared" si="55"/>
        <v>5507.400000000001</v>
      </c>
      <c r="BB137" s="147">
        <f t="shared" si="56"/>
        <v>0</v>
      </c>
      <c r="BC137" s="147">
        <f t="shared" si="57"/>
        <v>0</v>
      </c>
      <c r="BD137" s="147">
        <f t="shared" si="58"/>
        <v>0</v>
      </c>
      <c r="BE137" s="147">
        <f t="shared" si="59"/>
        <v>0</v>
      </c>
      <c r="CA137" s="176">
        <v>1</v>
      </c>
      <c r="CB137" s="176">
        <v>1</v>
      </c>
      <c r="CZ137" s="147">
        <v>0</v>
      </c>
    </row>
    <row r="138" spans="1:104" ht="12.75">
      <c r="A138" s="170">
        <v>109</v>
      </c>
      <c r="B138" s="171" t="s">
        <v>327</v>
      </c>
      <c r="C138" s="172" t="s">
        <v>328</v>
      </c>
      <c r="D138" s="173" t="s">
        <v>84</v>
      </c>
      <c r="E138" s="174">
        <v>79.5</v>
      </c>
      <c r="F138" s="174">
        <v>109</v>
      </c>
      <c r="G138" s="175">
        <f t="shared" si="54"/>
        <v>8665.5</v>
      </c>
      <c r="O138" s="169">
        <v>2</v>
      </c>
      <c r="AA138" s="147">
        <v>1</v>
      </c>
      <c r="AB138" s="147">
        <v>1</v>
      </c>
      <c r="AC138" s="147">
        <v>1</v>
      </c>
      <c r="AZ138" s="147">
        <v>1</v>
      </c>
      <c r="BA138" s="147">
        <f t="shared" si="55"/>
        <v>8665.5</v>
      </c>
      <c r="BB138" s="147">
        <f t="shared" si="56"/>
        <v>0</v>
      </c>
      <c r="BC138" s="147">
        <f t="shared" si="57"/>
        <v>0</v>
      </c>
      <c r="BD138" s="147">
        <f t="shared" si="58"/>
        <v>0</v>
      </c>
      <c r="BE138" s="147">
        <f t="shared" si="59"/>
        <v>0</v>
      </c>
      <c r="CA138" s="176">
        <v>1</v>
      </c>
      <c r="CB138" s="176">
        <v>1</v>
      </c>
      <c r="CZ138" s="147">
        <v>0</v>
      </c>
    </row>
    <row r="139" spans="1:104" ht="12.75">
      <c r="A139" s="170">
        <v>110</v>
      </c>
      <c r="B139" s="171" t="s">
        <v>329</v>
      </c>
      <c r="C139" s="172" t="s">
        <v>330</v>
      </c>
      <c r="D139" s="173" t="s">
        <v>331</v>
      </c>
      <c r="E139" s="174">
        <v>50</v>
      </c>
      <c r="F139" s="174">
        <v>209</v>
      </c>
      <c r="G139" s="175">
        <f t="shared" si="54"/>
        <v>10450</v>
      </c>
      <c r="O139" s="169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 t="shared" si="55"/>
        <v>10450</v>
      </c>
      <c r="BB139" s="147">
        <f t="shared" si="56"/>
        <v>0</v>
      </c>
      <c r="BC139" s="147">
        <f t="shared" si="57"/>
        <v>0</v>
      </c>
      <c r="BD139" s="147">
        <f t="shared" si="58"/>
        <v>0</v>
      </c>
      <c r="BE139" s="147">
        <f t="shared" si="59"/>
        <v>0</v>
      </c>
      <c r="CA139" s="176">
        <v>1</v>
      </c>
      <c r="CB139" s="176">
        <v>1</v>
      </c>
      <c r="CZ139" s="147">
        <v>0.09699999999998</v>
      </c>
    </row>
    <row r="140" spans="1:104" ht="12.75">
      <c r="A140" s="170">
        <v>111</v>
      </c>
      <c r="B140" s="171" t="s">
        <v>332</v>
      </c>
      <c r="C140" s="172" t="s">
        <v>333</v>
      </c>
      <c r="D140" s="173" t="s">
        <v>334</v>
      </c>
      <c r="E140" s="174">
        <v>50</v>
      </c>
      <c r="F140" s="174">
        <v>228.5</v>
      </c>
      <c r="G140" s="175">
        <f t="shared" si="54"/>
        <v>11425</v>
      </c>
      <c r="O140" s="169">
        <v>2</v>
      </c>
      <c r="AA140" s="147">
        <v>1</v>
      </c>
      <c r="AB140" s="147">
        <v>1</v>
      </c>
      <c r="AC140" s="147">
        <v>1</v>
      </c>
      <c r="AZ140" s="147">
        <v>1</v>
      </c>
      <c r="BA140" s="147">
        <f t="shared" si="55"/>
        <v>11425</v>
      </c>
      <c r="BB140" s="147">
        <f t="shared" si="56"/>
        <v>0</v>
      </c>
      <c r="BC140" s="147">
        <f t="shared" si="57"/>
        <v>0</v>
      </c>
      <c r="BD140" s="147">
        <f t="shared" si="58"/>
        <v>0</v>
      </c>
      <c r="BE140" s="147">
        <f t="shared" si="59"/>
        <v>0</v>
      </c>
      <c r="CA140" s="176">
        <v>1</v>
      </c>
      <c r="CB140" s="176">
        <v>1</v>
      </c>
      <c r="CZ140" s="147">
        <v>0</v>
      </c>
    </row>
    <row r="141" spans="1:104" ht="12.75">
      <c r="A141" s="170">
        <v>112</v>
      </c>
      <c r="B141" s="171" t="s">
        <v>335</v>
      </c>
      <c r="C141" s="172" t="s">
        <v>336</v>
      </c>
      <c r="D141" s="173" t="s">
        <v>331</v>
      </c>
      <c r="E141" s="174">
        <v>50</v>
      </c>
      <c r="F141" s="174">
        <v>128</v>
      </c>
      <c r="G141" s="175">
        <f t="shared" si="54"/>
        <v>6400</v>
      </c>
      <c r="O141" s="169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 t="shared" si="55"/>
        <v>6400</v>
      </c>
      <c r="BB141" s="147">
        <f t="shared" si="56"/>
        <v>0</v>
      </c>
      <c r="BC141" s="147">
        <f t="shared" si="57"/>
        <v>0</v>
      </c>
      <c r="BD141" s="147">
        <f t="shared" si="58"/>
        <v>0</v>
      </c>
      <c r="BE141" s="147">
        <f t="shared" si="59"/>
        <v>0</v>
      </c>
      <c r="CA141" s="176">
        <v>1</v>
      </c>
      <c r="CB141" s="176">
        <v>1</v>
      </c>
      <c r="CZ141" s="147">
        <v>0</v>
      </c>
    </row>
    <row r="142" spans="1:57" ht="12.75">
      <c r="A142" s="177"/>
      <c r="B142" s="178" t="s">
        <v>77</v>
      </c>
      <c r="C142" s="179" t="str">
        <f>CONCATENATE(B133," ",C133)</f>
        <v>94 Lešení a stavební výtahy</v>
      </c>
      <c r="D142" s="180"/>
      <c r="E142" s="181"/>
      <c r="F142" s="182"/>
      <c r="G142" s="183">
        <f>SUM(G133:G141)</f>
        <v>122842.54</v>
      </c>
      <c r="O142" s="169">
        <v>4</v>
      </c>
      <c r="BA142" s="184">
        <f>SUM(BA133:BA141)</f>
        <v>122842.54</v>
      </c>
      <c r="BB142" s="184">
        <f>SUM(BB133:BB141)</f>
        <v>0</v>
      </c>
      <c r="BC142" s="184">
        <f>SUM(BC133:BC141)</f>
        <v>0</v>
      </c>
      <c r="BD142" s="184">
        <f>SUM(BD133:BD141)</f>
        <v>0</v>
      </c>
      <c r="BE142" s="184">
        <f>SUM(BE133:BE141)</f>
        <v>0</v>
      </c>
    </row>
    <row r="143" spans="1:15" ht="12.75">
      <c r="A143" s="162" t="s">
        <v>74</v>
      </c>
      <c r="B143" s="163" t="s">
        <v>337</v>
      </c>
      <c r="C143" s="164" t="s">
        <v>338</v>
      </c>
      <c r="D143" s="165"/>
      <c r="E143" s="166"/>
      <c r="F143" s="166"/>
      <c r="G143" s="167"/>
      <c r="H143" s="168"/>
      <c r="I143" s="168"/>
      <c r="O143" s="169">
        <v>1</v>
      </c>
    </row>
    <row r="144" spans="1:104" ht="12.75">
      <c r="A144" s="170">
        <v>113</v>
      </c>
      <c r="B144" s="171" t="s">
        <v>339</v>
      </c>
      <c r="C144" s="172" t="s">
        <v>340</v>
      </c>
      <c r="D144" s="173" t="s">
        <v>84</v>
      </c>
      <c r="E144" s="174">
        <v>90.28</v>
      </c>
      <c r="F144" s="174">
        <v>2.05</v>
      </c>
      <c r="G144" s="175">
        <f>E144*F144</f>
        <v>185.07399999999998</v>
      </c>
      <c r="O144" s="169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185.07399999999998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1</v>
      </c>
      <c r="CZ144" s="147">
        <v>0</v>
      </c>
    </row>
    <row r="145" spans="1:104" ht="12.75">
      <c r="A145" s="170">
        <v>114</v>
      </c>
      <c r="B145" s="171" t="s">
        <v>341</v>
      </c>
      <c r="C145" s="172" t="s">
        <v>342</v>
      </c>
      <c r="D145" s="173" t="s">
        <v>84</v>
      </c>
      <c r="E145" s="174">
        <v>57.5</v>
      </c>
      <c r="F145" s="174">
        <v>23.4</v>
      </c>
      <c r="G145" s="175">
        <f>E145*F145</f>
        <v>1345.5</v>
      </c>
      <c r="O145" s="169">
        <v>2</v>
      </c>
      <c r="AA145" s="147">
        <v>1</v>
      </c>
      <c r="AB145" s="147">
        <v>1</v>
      </c>
      <c r="AC145" s="147">
        <v>1</v>
      </c>
      <c r="AZ145" s="147">
        <v>1</v>
      </c>
      <c r="BA145" s="147">
        <f>IF(AZ145=1,G145,0)</f>
        <v>1345.5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1</v>
      </c>
      <c r="CZ145" s="147">
        <v>0</v>
      </c>
    </row>
    <row r="146" spans="1:104" ht="12.75">
      <c r="A146" s="170">
        <v>115</v>
      </c>
      <c r="B146" s="171" t="s">
        <v>343</v>
      </c>
      <c r="C146" s="172" t="s">
        <v>344</v>
      </c>
      <c r="D146" s="173" t="s">
        <v>138</v>
      </c>
      <c r="E146" s="174">
        <v>6</v>
      </c>
      <c r="F146" s="174">
        <v>23.2</v>
      </c>
      <c r="G146" s="175">
        <f>E146*F146</f>
        <v>139.2</v>
      </c>
      <c r="O146" s="169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139.2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1</v>
      </c>
      <c r="CZ146" s="147">
        <v>0</v>
      </c>
    </row>
    <row r="147" spans="1:104" ht="12.75">
      <c r="A147" s="170">
        <v>116</v>
      </c>
      <c r="B147" s="171" t="s">
        <v>345</v>
      </c>
      <c r="C147" s="172" t="s">
        <v>346</v>
      </c>
      <c r="D147" s="173" t="s">
        <v>147</v>
      </c>
      <c r="E147" s="174">
        <v>6.32</v>
      </c>
      <c r="F147" s="174">
        <v>251</v>
      </c>
      <c r="G147" s="175">
        <f>E147*F147</f>
        <v>1586.3200000000002</v>
      </c>
      <c r="O147" s="169">
        <v>2</v>
      </c>
      <c r="AA147" s="147">
        <v>1</v>
      </c>
      <c r="AB147" s="147">
        <v>1</v>
      </c>
      <c r="AC147" s="147">
        <v>1</v>
      </c>
      <c r="AZ147" s="147">
        <v>1</v>
      </c>
      <c r="BA147" s="147">
        <f>IF(AZ147=1,G147,0)</f>
        <v>1586.3200000000002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1</v>
      </c>
      <c r="CZ147" s="147">
        <v>0</v>
      </c>
    </row>
    <row r="148" spans="1:104" ht="12.75">
      <c r="A148" s="170">
        <v>117</v>
      </c>
      <c r="B148" s="171" t="s">
        <v>347</v>
      </c>
      <c r="C148" s="172" t="s">
        <v>348</v>
      </c>
      <c r="D148" s="173" t="s">
        <v>138</v>
      </c>
      <c r="E148" s="174">
        <v>6</v>
      </c>
      <c r="F148" s="174">
        <v>81</v>
      </c>
      <c r="G148" s="175">
        <f>E148*F148</f>
        <v>486</v>
      </c>
      <c r="O148" s="169">
        <v>2</v>
      </c>
      <c r="AA148" s="147">
        <v>3</v>
      </c>
      <c r="AB148" s="147">
        <v>0</v>
      </c>
      <c r="AC148" s="147">
        <v>55243776</v>
      </c>
      <c r="AZ148" s="147">
        <v>1</v>
      </c>
      <c r="BA148" s="147">
        <f>IF(AZ148=1,G148,0)</f>
        <v>486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3</v>
      </c>
      <c r="CB148" s="176">
        <v>0</v>
      </c>
      <c r="CZ148" s="147">
        <v>0</v>
      </c>
    </row>
    <row r="149" spans="1:57" ht="12.75">
      <c r="A149" s="177"/>
      <c r="B149" s="178" t="s">
        <v>77</v>
      </c>
      <c r="C149" s="179" t="str">
        <f>CONCATENATE(B143," ",C143)</f>
        <v>95 Dokončovací konstrukce na pozemních stavbách</v>
      </c>
      <c r="D149" s="180"/>
      <c r="E149" s="181"/>
      <c r="F149" s="182"/>
      <c r="G149" s="183">
        <f>SUM(G143:G148)</f>
        <v>3742.094</v>
      </c>
      <c r="O149" s="169">
        <v>4</v>
      </c>
      <c r="BA149" s="184">
        <f>SUM(BA143:BA148)</f>
        <v>3742.094</v>
      </c>
      <c r="BB149" s="184">
        <f>SUM(BB143:BB148)</f>
        <v>0</v>
      </c>
      <c r="BC149" s="184">
        <f>SUM(BC143:BC148)</f>
        <v>0</v>
      </c>
      <c r="BD149" s="184">
        <f>SUM(BD143:BD148)</f>
        <v>0</v>
      </c>
      <c r="BE149" s="184">
        <f>SUM(BE143:BE148)</f>
        <v>0</v>
      </c>
    </row>
    <row r="150" spans="1:15" ht="12.75">
      <c r="A150" s="162" t="s">
        <v>74</v>
      </c>
      <c r="B150" s="163" t="s">
        <v>349</v>
      </c>
      <c r="C150" s="164" t="s">
        <v>350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118</v>
      </c>
      <c r="B151" s="171" t="s">
        <v>351</v>
      </c>
      <c r="C151" s="172" t="s">
        <v>352</v>
      </c>
      <c r="D151" s="173" t="s">
        <v>87</v>
      </c>
      <c r="E151" s="174">
        <v>9.77</v>
      </c>
      <c r="F151" s="174">
        <v>448</v>
      </c>
      <c r="G151" s="175">
        <f>E151*F151</f>
        <v>4376.96</v>
      </c>
      <c r="O151" s="169">
        <v>2</v>
      </c>
      <c r="AA151" s="147">
        <v>1</v>
      </c>
      <c r="AB151" s="147">
        <v>1</v>
      </c>
      <c r="AC151" s="147">
        <v>1</v>
      </c>
      <c r="AZ151" s="147">
        <v>1</v>
      </c>
      <c r="BA151" s="147">
        <f>IF(AZ151=1,G151,0)</f>
        <v>4376.96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1</v>
      </c>
      <c r="CZ151" s="147">
        <v>0</v>
      </c>
    </row>
    <row r="152" spans="1:104" ht="12.75">
      <c r="A152" s="170">
        <v>119</v>
      </c>
      <c r="B152" s="171" t="s">
        <v>353</v>
      </c>
      <c r="C152" s="172" t="s">
        <v>354</v>
      </c>
      <c r="D152" s="173" t="s">
        <v>87</v>
      </c>
      <c r="E152" s="174">
        <v>0.7</v>
      </c>
      <c r="F152" s="174">
        <v>2215</v>
      </c>
      <c r="G152" s="175">
        <f>E152*F152</f>
        <v>1550.5</v>
      </c>
      <c r="O152" s="169">
        <v>2</v>
      </c>
      <c r="AA152" s="147">
        <v>1</v>
      </c>
      <c r="AB152" s="147">
        <v>1</v>
      </c>
      <c r="AC152" s="147">
        <v>1</v>
      </c>
      <c r="AZ152" s="147">
        <v>1</v>
      </c>
      <c r="BA152" s="147">
        <f>IF(AZ152=1,G152,0)</f>
        <v>1550.5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1</v>
      </c>
      <c r="CZ152" s="147">
        <v>0</v>
      </c>
    </row>
    <row r="153" spans="1:104" ht="12.75">
      <c r="A153" s="170">
        <v>120</v>
      </c>
      <c r="B153" s="171" t="s">
        <v>355</v>
      </c>
      <c r="C153" s="172" t="s">
        <v>356</v>
      </c>
      <c r="D153" s="173" t="s">
        <v>138</v>
      </c>
      <c r="E153" s="174">
        <v>6</v>
      </c>
      <c r="F153" s="174">
        <v>52</v>
      </c>
      <c r="G153" s="175">
        <f>E153*F153</f>
        <v>312</v>
      </c>
      <c r="O153" s="169">
        <v>2</v>
      </c>
      <c r="AA153" s="147">
        <v>1</v>
      </c>
      <c r="AB153" s="147">
        <v>1</v>
      </c>
      <c r="AC153" s="147">
        <v>1</v>
      </c>
      <c r="AZ153" s="147">
        <v>1</v>
      </c>
      <c r="BA153" s="147">
        <f>IF(AZ153=1,G153,0)</f>
        <v>312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1</v>
      </c>
      <c r="CZ153" s="147">
        <v>0</v>
      </c>
    </row>
    <row r="154" spans="1:104" ht="12.75">
      <c r="A154" s="170">
        <v>121</v>
      </c>
      <c r="B154" s="171" t="s">
        <v>357</v>
      </c>
      <c r="C154" s="172" t="s">
        <v>358</v>
      </c>
      <c r="D154" s="173" t="s">
        <v>84</v>
      </c>
      <c r="E154" s="174">
        <v>42.4</v>
      </c>
      <c r="F154" s="174">
        <v>59.5</v>
      </c>
      <c r="G154" s="175">
        <f>E154*F154</f>
        <v>2522.7999999999997</v>
      </c>
      <c r="O154" s="169">
        <v>2</v>
      </c>
      <c r="AA154" s="147">
        <v>1</v>
      </c>
      <c r="AB154" s="147">
        <v>1</v>
      </c>
      <c r="AC154" s="147">
        <v>1</v>
      </c>
      <c r="AZ154" s="147">
        <v>1</v>
      </c>
      <c r="BA154" s="147">
        <f>IF(AZ154=1,G154,0)</f>
        <v>2522.7999999999997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1</v>
      </c>
      <c r="CZ154" s="147">
        <v>0</v>
      </c>
    </row>
    <row r="155" spans="1:104" ht="12.75">
      <c r="A155" s="170">
        <v>122</v>
      </c>
      <c r="B155" s="171" t="s">
        <v>359</v>
      </c>
      <c r="C155" s="172" t="s">
        <v>360</v>
      </c>
      <c r="D155" s="173" t="s">
        <v>138</v>
      </c>
      <c r="E155" s="174">
        <v>2</v>
      </c>
      <c r="F155" s="174">
        <v>70.5</v>
      </c>
      <c r="G155" s="175">
        <f>E155*F155</f>
        <v>141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141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</v>
      </c>
      <c r="CB155" s="176">
        <v>1</v>
      </c>
      <c r="CZ155" s="147">
        <v>0</v>
      </c>
    </row>
    <row r="156" spans="1:57" ht="12.75">
      <c r="A156" s="177"/>
      <c r="B156" s="178" t="s">
        <v>77</v>
      </c>
      <c r="C156" s="179" t="str">
        <f>CONCATENATE(B150," ",C150)</f>
        <v>96 Bourání konstrukcí</v>
      </c>
      <c r="D156" s="180"/>
      <c r="E156" s="181"/>
      <c r="F156" s="182"/>
      <c r="G156" s="183">
        <f>SUM(G150:G155)</f>
        <v>8903.26</v>
      </c>
      <c r="O156" s="169">
        <v>4</v>
      </c>
      <c r="BA156" s="184">
        <f>SUM(BA150:BA155)</f>
        <v>8903.26</v>
      </c>
      <c r="BB156" s="184">
        <f>SUM(BB150:BB155)</f>
        <v>0</v>
      </c>
      <c r="BC156" s="184">
        <f>SUM(BC150:BC155)</f>
        <v>0</v>
      </c>
      <c r="BD156" s="184">
        <f>SUM(BD150:BD155)</f>
        <v>0</v>
      </c>
      <c r="BE156" s="184">
        <f>SUM(BE150:BE155)</f>
        <v>0</v>
      </c>
    </row>
    <row r="157" spans="1:15" ht="12.75">
      <c r="A157" s="162" t="s">
        <v>74</v>
      </c>
      <c r="B157" s="163" t="s">
        <v>361</v>
      </c>
      <c r="C157" s="164" t="s">
        <v>362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123</v>
      </c>
      <c r="B158" s="171" t="s">
        <v>363</v>
      </c>
      <c r="C158" s="172" t="s">
        <v>364</v>
      </c>
      <c r="D158" s="173" t="s">
        <v>84</v>
      </c>
      <c r="E158" s="174">
        <v>1.8</v>
      </c>
      <c r="F158" s="174">
        <v>84</v>
      </c>
      <c r="G158" s="175">
        <f aca="true" t="shared" si="60" ref="G158:G168">E158*F158</f>
        <v>151.20000000000002</v>
      </c>
      <c r="O158" s="169">
        <v>2</v>
      </c>
      <c r="AA158" s="147">
        <v>1</v>
      </c>
      <c r="AB158" s="147">
        <v>1</v>
      </c>
      <c r="AC158" s="147">
        <v>1</v>
      </c>
      <c r="AZ158" s="147">
        <v>1</v>
      </c>
      <c r="BA158" s="147">
        <f aca="true" t="shared" si="61" ref="BA158:BA168">IF(AZ158=1,G158,0)</f>
        <v>151.20000000000002</v>
      </c>
      <c r="BB158" s="147">
        <f aca="true" t="shared" si="62" ref="BB158:BB168">IF(AZ158=2,G158,0)</f>
        <v>0</v>
      </c>
      <c r="BC158" s="147">
        <f aca="true" t="shared" si="63" ref="BC158:BC168">IF(AZ158=3,G158,0)</f>
        <v>0</v>
      </c>
      <c r="BD158" s="147">
        <f aca="true" t="shared" si="64" ref="BD158:BD168">IF(AZ158=4,G158,0)</f>
        <v>0</v>
      </c>
      <c r="BE158" s="147">
        <f aca="true" t="shared" si="65" ref="BE158:BE168">IF(AZ158=5,G158,0)</f>
        <v>0</v>
      </c>
      <c r="CA158" s="176">
        <v>1</v>
      </c>
      <c r="CB158" s="176">
        <v>1</v>
      </c>
      <c r="CZ158" s="147">
        <v>0</v>
      </c>
    </row>
    <row r="159" spans="1:104" ht="12.75">
      <c r="A159" s="170">
        <v>124</v>
      </c>
      <c r="B159" s="171" t="s">
        <v>365</v>
      </c>
      <c r="C159" s="172" t="s">
        <v>366</v>
      </c>
      <c r="D159" s="173" t="s">
        <v>87</v>
      </c>
      <c r="E159" s="174">
        <v>4.17</v>
      </c>
      <c r="F159" s="174">
        <v>582</v>
      </c>
      <c r="G159" s="175">
        <f t="shared" si="60"/>
        <v>2426.94</v>
      </c>
      <c r="O159" s="169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 t="shared" si="61"/>
        <v>2426.94</v>
      </c>
      <c r="BB159" s="147">
        <f t="shared" si="62"/>
        <v>0</v>
      </c>
      <c r="BC159" s="147">
        <f t="shared" si="63"/>
        <v>0</v>
      </c>
      <c r="BD159" s="147">
        <f t="shared" si="64"/>
        <v>0</v>
      </c>
      <c r="BE159" s="147">
        <f t="shared" si="65"/>
        <v>0</v>
      </c>
      <c r="CA159" s="176">
        <v>1</v>
      </c>
      <c r="CB159" s="176">
        <v>1</v>
      </c>
      <c r="CZ159" s="147">
        <v>0</v>
      </c>
    </row>
    <row r="160" spans="1:104" ht="12.75">
      <c r="A160" s="170">
        <v>125</v>
      </c>
      <c r="B160" s="171" t="s">
        <v>367</v>
      </c>
      <c r="C160" s="172" t="s">
        <v>368</v>
      </c>
      <c r="D160" s="173" t="s">
        <v>87</v>
      </c>
      <c r="E160" s="174">
        <v>18.3</v>
      </c>
      <c r="F160" s="174">
        <v>653</v>
      </c>
      <c r="G160" s="175">
        <f t="shared" si="60"/>
        <v>11949.9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 t="shared" si="61"/>
        <v>11949.9</v>
      </c>
      <c r="BB160" s="147">
        <f t="shared" si="62"/>
        <v>0</v>
      </c>
      <c r="BC160" s="147">
        <f t="shared" si="63"/>
        <v>0</v>
      </c>
      <c r="BD160" s="147">
        <f t="shared" si="64"/>
        <v>0</v>
      </c>
      <c r="BE160" s="147">
        <f t="shared" si="65"/>
        <v>0</v>
      </c>
      <c r="CA160" s="176">
        <v>1</v>
      </c>
      <c r="CB160" s="176">
        <v>1</v>
      </c>
      <c r="CZ160" s="147">
        <v>0</v>
      </c>
    </row>
    <row r="161" spans="1:104" ht="12.75">
      <c r="A161" s="170">
        <v>126</v>
      </c>
      <c r="B161" s="171" t="s">
        <v>369</v>
      </c>
      <c r="C161" s="172" t="s">
        <v>370</v>
      </c>
      <c r="D161" s="173" t="s">
        <v>138</v>
      </c>
      <c r="E161" s="174">
        <v>4</v>
      </c>
      <c r="F161" s="174">
        <v>128.5</v>
      </c>
      <c r="G161" s="175">
        <f t="shared" si="60"/>
        <v>514</v>
      </c>
      <c r="O161" s="169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 t="shared" si="61"/>
        <v>514</v>
      </c>
      <c r="BB161" s="147">
        <f t="shared" si="62"/>
        <v>0</v>
      </c>
      <c r="BC161" s="147">
        <f t="shared" si="63"/>
        <v>0</v>
      </c>
      <c r="BD161" s="147">
        <f t="shared" si="64"/>
        <v>0</v>
      </c>
      <c r="BE161" s="147">
        <f t="shared" si="65"/>
        <v>0</v>
      </c>
      <c r="CA161" s="176">
        <v>1</v>
      </c>
      <c r="CB161" s="176">
        <v>1</v>
      </c>
      <c r="CZ161" s="147">
        <v>0</v>
      </c>
    </row>
    <row r="162" spans="1:104" ht="12.75">
      <c r="A162" s="170">
        <v>127</v>
      </c>
      <c r="B162" s="171" t="s">
        <v>371</v>
      </c>
      <c r="C162" s="172" t="s">
        <v>372</v>
      </c>
      <c r="D162" s="173" t="s">
        <v>115</v>
      </c>
      <c r="E162" s="174">
        <v>74.54</v>
      </c>
      <c r="F162" s="174">
        <v>141.5</v>
      </c>
      <c r="G162" s="175">
        <f t="shared" si="60"/>
        <v>10547.410000000002</v>
      </c>
      <c r="O162" s="169">
        <v>2</v>
      </c>
      <c r="AA162" s="147">
        <v>1</v>
      </c>
      <c r="AB162" s="147">
        <v>1</v>
      </c>
      <c r="AC162" s="147">
        <v>1</v>
      </c>
      <c r="AZ162" s="147">
        <v>1</v>
      </c>
      <c r="BA162" s="147">
        <f t="shared" si="61"/>
        <v>10547.410000000002</v>
      </c>
      <c r="BB162" s="147">
        <f t="shared" si="62"/>
        <v>0</v>
      </c>
      <c r="BC162" s="147">
        <f t="shared" si="63"/>
        <v>0</v>
      </c>
      <c r="BD162" s="147">
        <f t="shared" si="64"/>
        <v>0</v>
      </c>
      <c r="BE162" s="147">
        <f t="shared" si="65"/>
        <v>0</v>
      </c>
      <c r="CA162" s="176">
        <v>1</v>
      </c>
      <c r="CB162" s="176">
        <v>1</v>
      </c>
      <c r="CZ162" s="147">
        <v>0</v>
      </c>
    </row>
    <row r="163" spans="1:104" ht="12.75">
      <c r="A163" s="170">
        <v>128</v>
      </c>
      <c r="B163" s="171" t="s">
        <v>373</v>
      </c>
      <c r="C163" s="172" t="s">
        <v>374</v>
      </c>
      <c r="D163" s="173" t="s">
        <v>115</v>
      </c>
      <c r="E163" s="174">
        <v>15.5</v>
      </c>
      <c r="F163" s="174">
        <v>260</v>
      </c>
      <c r="G163" s="175">
        <f t="shared" si="60"/>
        <v>4030</v>
      </c>
      <c r="O163" s="169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 t="shared" si="61"/>
        <v>4030</v>
      </c>
      <c r="BB163" s="147">
        <f t="shared" si="62"/>
        <v>0</v>
      </c>
      <c r="BC163" s="147">
        <f t="shared" si="63"/>
        <v>0</v>
      </c>
      <c r="BD163" s="147">
        <f t="shared" si="64"/>
        <v>0</v>
      </c>
      <c r="BE163" s="147">
        <f t="shared" si="65"/>
        <v>0</v>
      </c>
      <c r="CA163" s="176">
        <v>1</v>
      </c>
      <c r="CB163" s="176">
        <v>1</v>
      </c>
      <c r="CZ163" s="147">
        <v>0</v>
      </c>
    </row>
    <row r="164" spans="1:104" ht="12.75">
      <c r="A164" s="170">
        <v>129</v>
      </c>
      <c r="B164" s="171" t="s">
        <v>375</v>
      </c>
      <c r="C164" s="172" t="s">
        <v>376</v>
      </c>
      <c r="D164" s="173" t="s">
        <v>84</v>
      </c>
      <c r="E164" s="174">
        <v>1536.75</v>
      </c>
      <c r="F164" s="174">
        <v>15.2</v>
      </c>
      <c r="G164" s="175">
        <f t="shared" si="60"/>
        <v>23358.6</v>
      </c>
      <c r="O164" s="169">
        <v>2</v>
      </c>
      <c r="AA164" s="147">
        <v>1</v>
      </c>
      <c r="AB164" s="147">
        <v>1</v>
      </c>
      <c r="AC164" s="147">
        <v>1</v>
      </c>
      <c r="AZ164" s="147">
        <v>1</v>
      </c>
      <c r="BA164" s="147">
        <f t="shared" si="61"/>
        <v>23358.6</v>
      </c>
      <c r="BB164" s="147">
        <f t="shared" si="62"/>
        <v>0</v>
      </c>
      <c r="BC164" s="147">
        <f t="shared" si="63"/>
        <v>0</v>
      </c>
      <c r="BD164" s="147">
        <f t="shared" si="64"/>
        <v>0</v>
      </c>
      <c r="BE164" s="147">
        <f t="shared" si="65"/>
        <v>0</v>
      </c>
      <c r="CA164" s="176">
        <v>1</v>
      </c>
      <c r="CB164" s="176">
        <v>1</v>
      </c>
      <c r="CZ164" s="147">
        <v>0</v>
      </c>
    </row>
    <row r="165" spans="1:104" ht="12.75">
      <c r="A165" s="170">
        <v>130</v>
      </c>
      <c r="B165" s="171" t="s">
        <v>377</v>
      </c>
      <c r="C165" s="172" t="s">
        <v>378</v>
      </c>
      <c r="D165" s="173" t="s">
        <v>84</v>
      </c>
      <c r="E165" s="174">
        <v>80.4</v>
      </c>
      <c r="F165" s="174">
        <v>50.5</v>
      </c>
      <c r="G165" s="175">
        <f t="shared" si="60"/>
        <v>4060.2000000000003</v>
      </c>
      <c r="O165" s="169">
        <v>2</v>
      </c>
      <c r="AA165" s="147">
        <v>1</v>
      </c>
      <c r="AB165" s="147">
        <v>1</v>
      </c>
      <c r="AC165" s="147">
        <v>1</v>
      </c>
      <c r="AZ165" s="147">
        <v>1</v>
      </c>
      <c r="BA165" s="147">
        <f t="shared" si="61"/>
        <v>4060.2000000000003</v>
      </c>
      <c r="BB165" s="147">
        <f t="shared" si="62"/>
        <v>0</v>
      </c>
      <c r="BC165" s="147">
        <f t="shared" si="63"/>
        <v>0</v>
      </c>
      <c r="BD165" s="147">
        <f t="shared" si="64"/>
        <v>0</v>
      </c>
      <c r="BE165" s="147">
        <f t="shared" si="65"/>
        <v>0</v>
      </c>
      <c r="CA165" s="176">
        <v>1</v>
      </c>
      <c r="CB165" s="176">
        <v>1</v>
      </c>
      <c r="CZ165" s="147">
        <v>0</v>
      </c>
    </row>
    <row r="166" spans="1:104" ht="12.75">
      <c r="A166" s="170">
        <v>131</v>
      </c>
      <c r="B166" s="171" t="s">
        <v>379</v>
      </c>
      <c r="C166" s="172" t="s">
        <v>380</v>
      </c>
      <c r="D166" s="173" t="s">
        <v>84</v>
      </c>
      <c r="E166" s="174">
        <v>1204.24</v>
      </c>
      <c r="F166" s="174">
        <v>12.2</v>
      </c>
      <c r="G166" s="175">
        <f t="shared" si="60"/>
        <v>14691.728</v>
      </c>
      <c r="O166" s="169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 t="shared" si="61"/>
        <v>14691.728</v>
      </c>
      <c r="BB166" s="147">
        <f t="shared" si="62"/>
        <v>0</v>
      </c>
      <c r="BC166" s="147">
        <f t="shared" si="63"/>
        <v>0</v>
      </c>
      <c r="BD166" s="147">
        <f t="shared" si="64"/>
        <v>0</v>
      </c>
      <c r="BE166" s="147">
        <f t="shared" si="65"/>
        <v>0</v>
      </c>
      <c r="CA166" s="176">
        <v>1</v>
      </c>
      <c r="CB166" s="176">
        <v>1</v>
      </c>
      <c r="CZ166" s="147">
        <v>0</v>
      </c>
    </row>
    <row r="167" spans="1:104" ht="12.75">
      <c r="A167" s="170">
        <v>132</v>
      </c>
      <c r="B167" s="171" t="s">
        <v>381</v>
      </c>
      <c r="C167" s="172" t="s">
        <v>382</v>
      </c>
      <c r="D167" s="173" t="s">
        <v>84</v>
      </c>
      <c r="E167" s="174">
        <v>825.82</v>
      </c>
      <c r="F167" s="174">
        <v>39.6</v>
      </c>
      <c r="G167" s="175">
        <f t="shared" si="60"/>
        <v>32702.472</v>
      </c>
      <c r="O167" s="169">
        <v>2</v>
      </c>
      <c r="AA167" s="147">
        <v>1</v>
      </c>
      <c r="AB167" s="147">
        <v>1</v>
      </c>
      <c r="AC167" s="147">
        <v>1</v>
      </c>
      <c r="AZ167" s="147">
        <v>1</v>
      </c>
      <c r="BA167" s="147">
        <f t="shared" si="61"/>
        <v>32702.472</v>
      </c>
      <c r="BB167" s="147">
        <f t="shared" si="62"/>
        <v>0</v>
      </c>
      <c r="BC167" s="147">
        <f t="shared" si="63"/>
        <v>0</v>
      </c>
      <c r="BD167" s="147">
        <f t="shared" si="64"/>
        <v>0</v>
      </c>
      <c r="BE167" s="147">
        <f t="shared" si="65"/>
        <v>0</v>
      </c>
      <c r="CA167" s="176">
        <v>1</v>
      </c>
      <c r="CB167" s="176">
        <v>1</v>
      </c>
      <c r="CZ167" s="147">
        <v>0</v>
      </c>
    </row>
    <row r="168" spans="1:104" ht="12.75">
      <c r="A168" s="170">
        <v>133</v>
      </c>
      <c r="B168" s="171" t="s">
        <v>383</v>
      </c>
      <c r="C168" s="172" t="s">
        <v>384</v>
      </c>
      <c r="D168" s="173" t="s">
        <v>84</v>
      </c>
      <c r="E168" s="174">
        <v>917.37</v>
      </c>
      <c r="F168" s="174">
        <v>3.05</v>
      </c>
      <c r="G168" s="175">
        <f t="shared" si="60"/>
        <v>2797.9784999999997</v>
      </c>
      <c r="O168" s="169">
        <v>2</v>
      </c>
      <c r="AA168" s="147">
        <v>1</v>
      </c>
      <c r="AB168" s="147">
        <v>1</v>
      </c>
      <c r="AC168" s="147">
        <v>1</v>
      </c>
      <c r="AZ168" s="147">
        <v>1</v>
      </c>
      <c r="BA168" s="147">
        <f t="shared" si="61"/>
        <v>2797.9784999999997</v>
      </c>
      <c r="BB168" s="147">
        <f t="shared" si="62"/>
        <v>0</v>
      </c>
      <c r="BC168" s="147">
        <f t="shared" si="63"/>
        <v>0</v>
      </c>
      <c r="BD168" s="147">
        <f t="shared" si="64"/>
        <v>0</v>
      </c>
      <c r="BE168" s="147">
        <f t="shared" si="65"/>
        <v>0</v>
      </c>
      <c r="CA168" s="176">
        <v>1</v>
      </c>
      <c r="CB168" s="176">
        <v>1</v>
      </c>
      <c r="CZ168" s="147">
        <v>0</v>
      </c>
    </row>
    <row r="169" spans="1:57" ht="12.75">
      <c r="A169" s="177"/>
      <c r="B169" s="178" t="s">
        <v>77</v>
      </c>
      <c r="C169" s="179" t="str">
        <f>CONCATENATE(B157," ",C157)</f>
        <v>97 Prorážení otvorů</v>
      </c>
      <c r="D169" s="180"/>
      <c r="E169" s="181"/>
      <c r="F169" s="182"/>
      <c r="G169" s="183">
        <f>SUM(G157:G168)</f>
        <v>107230.42850000001</v>
      </c>
      <c r="O169" s="169">
        <v>4</v>
      </c>
      <c r="BA169" s="184">
        <f>SUM(BA157:BA168)</f>
        <v>107230.42850000001</v>
      </c>
      <c r="BB169" s="184">
        <f>SUM(BB157:BB168)</f>
        <v>0</v>
      </c>
      <c r="BC169" s="184">
        <f>SUM(BC157:BC168)</f>
        <v>0</v>
      </c>
      <c r="BD169" s="184">
        <f>SUM(BD157:BD168)</f>
        <v>0</v>
      </c>
      <c r="BE169" s="184">
        <f>SUM(BE157:BE168)</f>
        <v>0</v>
      </c>
    </row>
    <row r="170" spans="1:15" ht="12.75">
      <c r="A170" s="162" t="s">
        <v>74</v>
      </c>
      <c r="B170" s="163" t="s">
        <v>385</v>
      </c>
      <c r="C170" s="164" t="s">
        <v>386</v>
      </c>
      <c r="D170" s="165"/>
      <c r="E170" s="166"/>
      <c r="F170" s="166"/>
      <c r="G170" s="167"/>
      <c r="H170" s="168"/>
      <c r="I170" s="168"/>
      <c r="O170" s="169">
        <v>1</v>
      </c>
    </row>
    <row r="171" spans="1:104" ht="12.75">
      <c r="A171" s="170">
        <v>134</v>
      </c>
      <c r="B171" s="171" t="s">
        <v>387</v>
      </c>
      <c r="C171" s="172" t="s">
        <v>388</v>
      </c>
      <c r="D171" s="173" t="s">
        <v>87</v>
      </c>
      <c r="E171" s="174">
        <v>131.64</v>
      </c>
      <c r="F171" s="174">
        <v>250</v>
      </c>
      <c r="G171" s="175">
        <f>E171*F171</f>
        <v>32910</v>
      </c>
      <c r="O171" s="169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32910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6">
        <v>1</v>
      </c>
      <c r="CB171" s="176">
        <v>1</v>
      </c>
      <c r="CZ171" s="147">
        <v>0</v>
      </c>
    </row>
    <row r="172" spans="1:57" ht="12.75">
      <c r="A172" s="177"/>
      <c r="B172" s="178" t="s">
        <v>77</v>
      </c>
      <c r="C172" s="179" t="str">
        <f>CONCATENATE(B170," ",C170)</f>
        <v>98 Demolice</v>
      </c>
      <c r="D172" s="180"/>
      <c r="E172" s="181"/>
      <c r="F172" s="182"/>
      <c r="G172" s="183">
        <f>SUM(G170:G171)</f>
        <v>32910</v>
      </c>
      <c r="O172" s="169">
        <v>4</v>
      </c>
      <c r="BA172" s="184">
        <f>SUM(BA170:BA171)</f>
        <v>32910</v>
      </c>
      <c r="BB172" s="184">
        <f>SUM(BB170:BB171)</f>
        <v>0</v>
      </c>
      <c r="BC172" s="184">
        <f>SUM(BC170:BC171)</f>
        <v>0</v>
      </c>
      <c r="BD172" s="184">
        <f>SUM(BD170:BD171)</f>
        <v>0</v>
      </c>
      <c r="BE172" s="184">
        <f>SUM(BE170:BE171)</f>
        <v>0</v>
      </c>
    </row>
    <row r="173" spans="1:15" ht="12.75">
      <c r="A173" s="162" t="s">
        <v>74</v>
      </c>
      <c r="B173" s="163" t="s">
        <v>389</v>
      </c>
      <c r="C173" s="164" t="s">
        <v>390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12.75">
      <c r="A174" s="170">
        <v>135</v>
      </c>
      <c r="B174" s="171" t="s">
        <v>391</v>
      </c>
      <c r="C174" s="172" t="s">
        <v>392</v>
      </c>
      <c r="D174" s="173" t="s">
        <v>147</v>
      </c>
      <c r="E174" s="174">
        <v>1171.5</v>
      </c>
      <c r="F174" s="174">
        <v>142.5</v>
      </c>
      <c r="G174" s="175">
        <f>E174*F174</f>
        <v>166938.75</v>
      </c>
      <c r="O174" s="169">
        <v>2</v>
      </c>
      <c r="AA174" s="147">
        <v>1</v>
      </c>
      <c r="AB174" s="147">
        <v>2</v>
      </c>
      <c r="AC174" s="147">
        <v>2</v>
      </c>
      <c r="AZ174" s="147">
        <v>1</v>
      </c>
      <c r="BA174" s="147">
        <f>IF(AZ174=1,G174,0)</f>
        <v>166938.75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A174" s="176">
        <v>1</v>
      </c>
      <c r="CB174" s="176">
        <v>2</v>
      </c>
      <c r="CZ174" s="147">
        <v>0</v>
      </c>
    </row>
    <row r="175" spans="1:57" ht="12.75">
      <c r="A175" s="177"/>
      <c r="B175" s="178" t="s">
        <v>77</v>
      </c>
      <c r="C175" s="179" t="str">
        <f>CONCATENATE(B173," ",C173)</f>
        <v>99 Staveništní přesun hmot</v>
      </c>
      <c r="D175" s="180"/>
      <c r="E175" s="181"/>
      <c r="F175" s="182"/>
      <c r="G175" s="183">
        <f>SUM(G173:G174)</f>
        <v>166938.75</v>
      </c>
      <c r="O175" s="169">
        <v>4</v>
      </c>
      <c r="BA175" s="184">
        <f>SUM(BA173:BA174)</f>
        <v>166938.75</v>
      </c>
      <c r="BB175" s="184">
        <f>SUM(BB173:BB174)</f>
        <v>0</v>
      </c>
      <c r="BC175" s="184">
        <f>SUM(BC173:BC174)</f>
        <v>0</v>
      </c>
      <c r="BD175" s="184">
        <f>SUM(BD173:BD174)</f>
        <v>0</v>
      </c>
      <c r="BE175" s="184">
        <f>SUM(BE173:BE174)</f>
        <v>0</v>
      </c>
    </row>
    <row r="176" spans="1:15" ht="12.75">
      <c r="A176" s="162" t="s">
        <v>74</v>
      </c>
      <c r="B176" s="163" t="s">
        <v>393</v>
      </c>
      <c r="C176" s="164" t="s">
        <v>394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136</v>
      </c>
      <c r="B177" s="171" t="s">
        <v>395</v>
      </c>
      <c r="C177" s="172" t="s">
        <v>396</v>
      </c>
      <c r="D177" s="173" t="s">
        <v>300</v>
      </c>
      <c r="E177" s="174">
        <v>1</v>
      </c>
      <c r="F177" s="174">
        <v>249000</v>
      </c>
      <c r="G177" s="175">
        <f>E177*F177</f>
        <v>249000</v>
      </c>
      <c r="O177" s="169">
        <v>2</v>
      </c>
      <c r="AA177" s="147">
        <v>12</v>
      </c>
      <c r="AB177" s="147">
        <v>0</v>
      </c>
      <c r="AC177" s="147">
        <v>136</v>
      </c>
      <c r="AZ177" s="147">
        <v>1</v>
      </c>
      <c r="BA177" s="147">
        <f>IF(AZ177=1,G177,0)</f>
        <v>249000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57" ht="12.75">
      <c r="A178" s="177"/>
      <c r="B178" s="178" t="s">
        <v>77</v>
      </c>
      <c r="C178" s="179" t="str">
        <f>CONCATENATE(B176," ",C176)</f>
        <v>F0862 Požární zabezpečení = EPS</v>
      </c>
      <c r="D178" s="180"/>
      <c r="E178" s="181"/>
      <c r="F178" s="182"/>
      <c r="G178" s="183">
        <f>SUM(G176:G177)</f>
        <v>249000</v>
      </c>
      <c r="O178" s="169">
        <v>4</v>
      </c>
      <c r="BA178" s="184">
        <f>SUM(BA176:BA177)</f>
        <v>249000</v>
      </c>
      <c r="BB178" s="184">
        <f>SUM(BB176:BB177)</f>
        <v>0</v>
      </c>
      <c r="BC178" s="184">
        <f>SUM(BC176:BC177)</f>
        <v>0</v>
      </c>
      <c r="BD178" s="184">
        <f>SUM(BD176:BD177)</f>
        <v>0</v>
      </c>
      <c r="BE178" s="184">
        <f>SUM(BE176:BE177)</f>
        <v>0</v>
      </c>
    </row>
    <row r="179" spans="1:15" ht="12.75">
      <c r="A179" s="162" t="s">
        <v>74</v>
      </c>
      <c r="B179" s="163" t="s">
        <v>397</v>
      </c>
      <c r="C179" s="164" t="s">
        <v>398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137</v>
      </c>
      <c r="B180" s="171" t="s">
        <v>399</v>
      </c>
      <c r="C180" s="172" t="s">
        <v>400</v>
      </c>
      <c r="D180" s="173" t="s">
        <v>300</v>
      </c>
      <c r="E180" s="174">
        <v>1</v>
      </c>
      <c r="F180" s="174">
        <v>112000</v>
      </c>
      <c r="G180" s="175">
        <f>E180*F180</f>
        <v>112000</v>
      </c>
      <c r="O180" s="169">
        <v>2</v>
      </c>
      <c r="AA180" s="147">
        <v>12</v>
      </c>
      <c r="AB180" s="147">
        <v>0</v>
      </c>
      <c r="AC180" s="147">
        <v>137</v>
      </c>
      <c r="AZ180" s="147">
        <v>1</v>
      </c>
      <c r="BA180" s="147">
        <f>IF(AZ180=1,G180,0)</f>
        <v>112000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12</v>
      </c>
      <c r="CB180" s="176">
        <v>0</v>
      </c>
      <c r="CZ180" s="147">
        <v>0</v>
      </c>
    </row>
    <row r="181" spans="1:57" ht="12.75">
      <c r="A181" s="177"/>
      <c r="B181" s="178" t="s">
        <v>77</v>
      </c>
      <c r="C181" s="179" t="str">
        <f>CONCATENATE(B179," ",C179)</f>
        <v>F0863 Zabezpečovací zařízení</v>
      </c>
      <c r="D181" s="180"/>
      <c r="E181" s="181"/>
      <c r="F181" s="182"/>
      <c r="G181" s="183">
        <f>SUM(G179:G180)</f>
        <v>112000</v>
      </c>
      <c r="O181" s="169">
        <v>4</v>
      </c>
      <c r="BA181" s="184">
        <f>SUM(BA179:BA180)</f>
        <v>112000</v>
      </c>
      <c r="BB181" s="184">
        <f>SUM(BB179:BB180)</f>
        <v>0</v>
      </c>
      <c r="BC181" s="184">
        <f>SUM(BC179:BC180)</f>
        <v>0</v>
      </c>
      <c r="BD181" s="184">
        <f>SUM(BD179:BD180)</f>
        <v>0</v>
      </c>
      <c r="BE181" s="184">
        <f>SUM(BE179:BE180)</f>
        <v>0</v>
      </c>
    </row>
    <row r="182" spans="1:15" ht="12.75">
      <c r="A182" s="162" t="s">
        <v>74</v>
      </c>
      <c r="B182" s="163" t="s">
        <v>401</v>
      </c>
      <c r="C182" s="164" t="s">
        <v>402</v>
      </c>
      <c r="D182" s="165"/>
      <c r="E182" s="166"/>
      <c r="F182" s="166"/>
      <c r="G182" s="167"/>
      <c r="H182" s="168"/>
      <c r="I182" s="168"/>
      <c r="O182" s="169">
        <v>1</v>
      </c>
    </row>
    <row r="183" spans="1:104" ht="12.75">
      <c r="A183" s="170">
        <v>138</v>
      </c>
      <c r="B183" s="171" t="s">
        <v>403</v>
      </c>
      <c r="C183" s="172" t="s">
        <v>404</v>
      </c>
      <c r="D183" s="173" t="s">
        <v>300</v>
      </c>
      <c r="E183" s="174">
        <v>1</v>
      </c>
      <c r="F183" s="174">
        <v>738335</v>
      </c>
      <c r="G183" s="175">
        <f>E183*F183</f>
        <v>738335</v>
      </c>
      <c r="O183" s="169">
        <v>2</v>
      </c>
      <c r="AA183" s="147">
        <v>12</v>
      </c>
      <c r="AB183" s="147">
        <v>0</v>
      </c>
      <c r="AC183" s="147">
        <v>138</v>
      </c>
      <c r="AZ183" s="147">
        <v>1</v>
      </c>
      <c r="BA183" s="147">
        <f>IF(AZ183=1,G183,0)</f>
        <v>738335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6">
        <v>12</v>
      </c>
      <c r="CB183" s="176">
        <v>0</v>
      </c>
      <c r="CZ183" s="147">
        <v>0</v>
      </c>
    </row>
    <row r="184" spans="1:57" ht="12.75">
      <c r="A184" s="177"/>
      <c r="B184" s="178" t="s">
        <v>77</v>
      </c>
      <c r="C184" s="179" t="str">
        <f>CONCATENATE(B182," ",C182)</f>
        <v>F1015 Doplňkové stavby</v>
      </c>
      <c r="D184" s="180"/>
      <c r="E184" s="181"/>
      <c r="F184" s="182"/>
      <c r="G184" s="183">
        <f>SUM(G182:G183)</f>
        <v>738335</v>
      </c>
      <c r="O184" s="169">
        <v>4</v>
      </c>
      <c r="BA184" s="184">
        <f>SUM(BA182:BA183)</f>
        <v>738335</v>
      </c>
      <c r="BB184" s="184">
        <f>SUM(BB182:BB183)</f>
        <v>0</v>
      </c>
      <c r="BC184" s="184">
        <f>SUM(BC182:BC183)</f>
        <v>0</v>
      </c>
      <c r="BD184" s="184">
        <f>SUM(BD182:BD183)</f>
        <v>0</v>
      </c>
      <c r="BE184" s="184">
        <f>SUM(BE182:BE183)</f>
        <v>0</v>
      </c>
    </row>
    <row r="185" spans="1:15" ht="12.75">
      <c r="A185" s="162" t="s">
        <v>74</v>
      </c>
      <c r="B185" s="163" t="s">
        <v>405</v>
      </c>
      <c r="C185" s="164" t="s">
        <v>406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22.5">
      <c r="A186" s="170">
        <v>139</v>
      </c>
      <c r="B186" s="171" t="s">
        <v>407</v>
      </c>
      <c r="C186" s="172" t="s">
        <v>408</v>
      </c>
      <c r="D186" s="173" t="s">
        <v>84</v>
      </c>
      <c r="E186" s="174">
        <v>91.39</v>
      </c>
      <c r="F186" s="174">
        <v>88</v>
      </c>
      <c r="G186" s="175">
        <f>E186*F186</f>
        <v>8042.32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8042.32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</v>
      </c>
    </row>
    <row r="187" spans="1:104" ht="22.5">
      <c r="A187" s="170">
        <v>140</v>
      </c>
      <c r="B187" s="171" t="s">
        <v>409</v>
      </c>
      <c r="C187" s="172" t="s">
        <v>410</v>
      </c>
      <c r="D187" s="173" t="s">
        <v>84</v>
      </c>
      <c r="E187" s="174">
        <v>1738.7</v>
      </c>
      <c r="F187" s="174">
        <v>36.7</v>
      </c>
      <c r="G187" s="175">
        <f>E187*F187</f>
        <v>63810.29000000001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>IF(AZ187=1,G187,0)</f>
        <v>0</v>
      </c>
      <c r="BB187" s="147">
        <f>IF(AZ187=2,G187,0)</f>
        <v>63810.29000000001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A187" s="176">
        <v>1</v>
      </c>
      <c r="CB187" s="176">
        <v>7</v>
      </c>
      <c r="CZ187" s="147">
        <v>0</v>
      </c>
    </row>
    <row r="188" spans="1:104" ht="22.5">
      <c r="A188" s="170">
        <v>141</v>
      </c>
      <c r="B188" s="171" t="s">
        <v>411</v>
      </c>
      <c r="C188" s="172" t="s">
        <v>412</v>
      </c>
      <c r="D188" s="173" t="s">
        <v>84</v>
      </c>
      <c r="E188" s="174">
        <v>1999.51</v>
      </c>
      <c r="F188" s="174">
        <v>246.5</v>
      </c>
      <c r="G188" s="175">
        <f>E188*F188</f>
        <v>492879.215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492879.215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</v>
      </c>
    </row>
    <row r="189" spans="1:104" ht="12.75">
      <c r="A189" s="170">
        <v>142</v>
      </c>
      <c r="B189" s="171" t="s">
        <v>413</v>
      </c>
      <c r="C189" s="172" t="s">
        <v>414</v>
      </c>
      <c r="D189" s="173" t="s">
        <v>84</v>
      </c>
      <c r="E189" s="174">
        <v>1999.51</v>
      </c>
      <c r="F189" s="174">
        <v>158</v>
      </c>
      <c r="G189" s="175">
        <f>E189*F189</f>
        <v>315922.58</v>
      </c>
      <c r="O189" s="169">
        <v>2</v>
      </c>
      <c r="AA189" s="147">
        <v>3</v>
      </c>
      <c r="AB189" s="147">
        <v>0</v>
      </c>
      <c r="AC189" s="147">
        <v>28322029</v>
      </c>
      <c r="AZ189" s="147">
        <v>2</v>
      </c>
      <c r="BA189" s="147">
        <f>IF(AZ189=1,G189,0)</f>
        <v>0</v>
      </c>
      <c r="BB189" s="147">
        <f>IF(AZ189=2,G189,0)</f>
        <v>315922.58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3</v>
      </c>
      <c r="CB189" s="176">
        <v>0</v>
      </c>
      <c r="CZ189" s="147">
        <v>0</v>
      </c>
    </row>
    <row r="190" spans="1:104" ht="12.75">
      <c r="A190" s="170">
        <v>143</v>
      </c>
      <c r="B190" s="171" t="s">
        <v>415</v>
      </c>
      <c r="C190" s="172" t="s">
        <v>416</v>
      </c>
      <c r="D190" s="173" t="s">
        <v>62</v>
      </c>
      <c r="E190" s="174">
        <v>5635.04</v>
      </c>
      <c r="F190" s="174">
        <v>3.95</v>
      </c>
      <c r="G190" s="175">
        <f>E190*F190</f>
        <v>22258.408</v>
      </c>
      <c r="O190" s="169">
        <v>2</v>
      </c>
      <c r="AA190" s="147">
        <v>1</v>
      </c>
      <c r="AB190" s="147">
        <v>5</v>
      </c>
      <c r="AC190" s="147">
        <v>5</v>
      </c>
      <c r="AZ190" s="147">
        <v>2</v>
      </c>
      <c r="BA190" s="147">
        <f>IF(AZ190=1,G190,0)</f>
        <v>0</v>
      </c>
      <c r="BB190" s="147">
        <f>IF(AZ190=2,G190,0)</f>
        <v>22258.408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6">
        <v>1</v>
      </c>
      <c r="CB190" s="176">
        <v>5</v>
      </c>
      <c r="CZ190" s="147">
        <v>0</v>
      </c>
    </row>
    <row r="191" spans="1:57" ht="12.75">
      <c r="A191" s="177"/>
      <c r="B191" s="178" t="s">
        <v>77</v>
      </c>
      <c r="C191" s="179" t="str">
        <f>CONCATENATE(B185," ",C185)</f>
        <v>711 Izolace proti vodě</v>
      </c>
      <c r="D191" s="180"/>
      <c r="E191" s="181"/>
      <c r="F191" s="182"/>
      <c r="G191" s="183">
        <f>SUM(G185:G190)</f>
        <v>902912.8130000001</v>
      </c>
      <c r="O191" s="169">
        <v>4</v>
      </c>
      <c r="BA191" s="184">
        <f>SUM(BA185:BA190)</f>
        <v>0</v>
      </c>
      <c r="BB191" s="184">
        <f>SUM(BB185:BB190)</f>
        <v>902912.8130000001</v>
      </c>
      <c r="BC191" s="184">
        <f>SUM(BC185:BC190)</f>
        <v>0</v>
      </c>
      <c r="BD191" s="184">
        <f>SUM(BD185:BD190)</f>
        <v>0</v>
      </c>
      <c r="BE191" s="184">
        <f>SUM(BE185:BE190)</f>
        <v>0</v>
      </c>
    </row>
    <row r="192" spans="1:15" ht="12.75">
      <c r="A192" s="162" t="s">
        <v>74</v>
      </c>
      <c r="B192" s="163" t="s">
        <v>417</v>
      </c>
      <c r="C192" s="164" t="s">
        <v>418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144</v>
      </c>
      <c r="B193" s="171" t="s">
        <v>419</v>
      </c>
      <c r="C193" s="172" t="s">
        <v>420</v>
      </c>
      <c r="D193" s="173" t="s">
        <v>84</v>
      </c>
      <c r="E193" s="174">
        <v>28.33</v>
      </c>
      <c r="F193" s="174">
        <v>48.3</v>
      </c>
      <c r="G193" s="175">
        <f>E193*F193</f>
        <v>1368.339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1368.339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</v>
      </c>
    </row>
    <row r="194" spans="1:104" ht="12.75">
      <c r="A194" s="170">
        <v>145</v>
      </c>
      <c r="B194" s="171" t="s">
        <v>421</v>
      </c>
      <c r="C194" s="172" t="s">
        <v>422</v>
      </c>
      <c r="D194" s="173" t="s">
        <v>84</v>
      </c>
      <c r="E194" s="174">
        <v>29.77</v>
      </c>
      <c r="F194" s="174">
        <v>119.76</v>
      </c>
      <c r="G194" s="175">
        <f>E194*F194</f>
        <v>3565.2552</v>
      </c>
      <c r="O194" s="169">
        <v>2</v>
      </c>
      <c r="AA194" s="147">
        <v>3</v>
      </c>
      <c r="AB194" s="147">
        <v>0</v>
      </c>
      <c r="AC194" s="147">
        <v>28375936</v>
      </c>
      <c r="AZ194" s="147">
        <v>2</v>
      </c>
      <c r="BA194" s="147">
        <f>IF(AZ194=1,G194,0)</f>
        <v>0</v>
      </c>
      <c r="BB194" s="147">
        <f>IF(AZ194=2,G194,0)</f>
        <v>3565.2552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3</v>
      </c>
      <c r="CB194" s="176">
        <v>0</v>
      </c>
      <c r="CZ194" s="147">
        <v>0</v>
      </c>
    </row>
    <row r="195" spans="1:104" ht="12.75">
      <c r="A195" s="170">
        <v>146</v>
      </c>
      <c r="B195" s="171" t="s">
        <v>423</v>
      </c>
      <c r="C195" s="172" t="s">
        <v>424</v>
      </c>
      <c r="D195" s="173" t="s">
        <v>62</v>
      </c>
      <c r="E195" s="174">
        <v>74.1</v>
      </c>
      <c r="F195" s="174">
        <v>1.95</v>
      </c>
      <c r="G195" s="175">
        <f>E195*F195</f>
        <v>144.49499999999998</v>
      </c>
      <c r="O195" s="169">
        <v>2</v>
      </c>
      <c r="AA195" s="147">
        <v>1</v>
      </c>
      <c r="AB195" s="147">
        <v>5</v>
      </c>
      <c r="AC195" s="147">
        <v>5</v>
      </c>
      <c r="AZ195" s="147">
        <v>2</v>
      </c>
      <c r="BA195" s="147">
        <f>IF(AZ195=1,G195,0)</f>
        <v>0</v>
      </c>
      <c r="BB195" s="147">
        <f>IF(AZ195=2,G195,0)</f>
        <v>144.49499999999998</v>
      </c>
      <c r="BC195" s="147">
        <f>IF(AZ195=3,G195,0)</f>
        <v>0</v>
      </c>
      <c r="BD195" s="147">
        <f>IF(AZ195=4,G195,0)</f>
        <v>0</v>
      </c>
      <c r="BE195" s="147">
        <f>IF(AZ195=5,G195,0)</f>
        <v>0</v>
      </c>
      <c r="CA195" s="176">
        <v>1</v>
      </c>
      <c r="CB195" s="176">
        <v>5</v>
      </c>
      <c r="CZ195" s="147">
        <v>0</v>
      </c>
    </row>
    <row r="196" spans="1:57" ht="12.75">
      <c r="A196" s="177"/>
      <c r="B196" s="178" t="s">
        <v>77</v>
      </c>
      <c r="C196" s="179" t="str">
        <f>CONCATENATE(B192," ",C192)</f>
        <v>713 Izolace tepelné</v>
      </c>
      <c r="D196" s="180"/>
      <c r="E196" s="181"/>
      <c r="F196" s="182"/>
      <c r="G196" s="183">
        <f>SUM(G192:G195)</f>
        <v>5078.089199999999</v>
      </c>
      <c r="O196" s="169">
        <v>4</v>
      </c>
      <c r="BA196" s="184">
        <f>SUM(BA192:BA195)</f>
        <v>0</v>
      </c>
      <c r="BB196" s="184">
        <f>SUM(BB192:BB195)</f>
        <v>5078.089199999999</v>
      </c>
      <c r="BC196" s="184">
        <f>SUM(BC192:BC195)</f>
        <v>0</v>
      </c>
      <c r="BD196" s="184">
        <f>SUM(BD192:BD195)</f>
        <v>0</v>
      </c>
      <c r="BE196" s="184">
        <f>SUM(BE192:BE195)</f>
        <v>0</v>
      </c>
    </row>
    <row r="197" spans="1:15" ht="12.75">
      <c r="A197" s="162" t="s">
        <v>74</v>
      </c>
      <c r="B197" s="163" t="s">
        <v>425</v>
      </c>
      <c r="C197" s="164" t="s">
        <v>426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147</v>
      </c>
      <c r="B198" s="171" t="s">
        <v>427</v>
      </c>
      <c r="C198" s="172" t="s">
        <v>428</v>
      </c>
      <c r="D198" s="173" t="s">
        <v>138</v>
      </c>
      <c r="E198" s="174">
        <v>2</v>
      </c>
      <c r="F198" s="174">
        <v>845</v>
      </c>
      <c r="G198" s="175">
        <f>E198*F198</f>
        <v>1690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1690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0.00167000000000073</v>
      </c>
    </row>
    <row r="199" spans="1:104" ht="12.75">
      <c r="A199" s="170">
        <v>148</v>
      </c>
      <c r="B199" s="171" t="s">
        <v>429</v>
      </c>
      <c r="C199" s="172" t="s">
        <v>430</v>
      </c>
      <c r="D199" s="173" t="s">
        <v>331</v>
      </c>
      <c r="E199" s="174">
        <v>2</v>
      </c>
      <c r="F199" s="174">
        <v>7720</v>
      </c>
      <c r="G199" s="175">
        <f>E199*F199</f>
        <v>15440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15440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</v>
      </c>
      <c r="CB199" s="176">
        <v>7</v>
      </c>
      <c r="CZ199" s="147">
        <v>0.0291599999999903</v>
      </c>
    </row>
    <row r="200" spans="1:104" ht="12.75">
      <c r="A200" s="170">
        <v>149</v>
      </c>
      <c r="B200" s="171" t="s">
        <v>431</v>
      </c>
      <c r="C200" s="172" t="s">
        <v>432</v>
      </c>
      <c r="D200" s="173" t="s">
        <v>115</v>
      </c>
      <c r="E200" s="174">
        <v>54</v>
      </c>
      <c r="F200" s="174">
        <v>606</v>
      </c>
      <c r="G200" s="175">
        <f>E200*F200</f>
        <v>32724</v>
      </c>
      <c r="O200" s="169">
        <v>2</v>
      </c>
      <c r="AA200" s="147">
        <v>2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32724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2</v>
      </c>
      <c r="CB200" s="176">
        <v>7</v>
      </c>
      <c r="CZ200" s="147">
        <v>0</v>
      </c>
    </row>
    <row r="201" spans="1:104" ht="12.75">
      <c r="A201" s="170">
        <v>150</v>
      </c>
      <c r="B201" s="171" t="s">
        <v>433</v>
      </c>
      <c r="C201" s="172" t="s">
        <v>434</v>
      </c>
      <c r="D201" s="173" t="s">
        <v>300</v>
      </c>
      <c r="E201" s="174">
        <v>1</v>
      </c>
      <c r="F201" s="174">
        <v>12600</v>
      </c>
      <c r="G201" s="175">
        <f>E201*F201</f>
        <v>12600</v>
      </c>
      <c r="O201" s="169">
        <v>2</v>
      </c>
      <c r="AA201" s="147">
        <v>12</v>
      </c>
      <c r="AB201" s="147">
        <v>0</v>
      </c>
      <c r="AC201" s="147">
        <v>150</v>
      </c>
      <c r="AZ201" s="147">
        <v>2</v>
      </c>
      <c r="BA201" s="147">
        <f>IF(AZ201=1,G201,0)</f>
        <v>0</v>
      </c>
      <c r="BB201" s="147">
        <f>IF(AZ201=2,G201,0)</f>
        <v>12600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A201" s="176">
        <v>12</v>
      </c>
      <c r="CB201" s="176">
        <v>0</v>
      </c>
      <c r="CZ201" s="147">
        <v>0</v>
      </c>
    </row>
    <row r="202" spans="1:104" ht="12.75">
      <c r="A202" s="170">
        <v>151</v>
      </c>
      <c r="B202" s="171" t="s">
        <v>435</v>
      </c>
      <c r="C202" s="172" t="s">
        <v>436</v>
      </c>
      <c r="D202" s="173" t="s">
        <v>62</v>
      </c>
      <c r="E202" s="174">
        <v>492.6</v>
      </c>
      <c r="F202" s="174">
        <v>1.05</v>
      </c>
      <c r="G202" s="175">
        <f>E202*F202</f>
        <v>517.23</v>
      </c>
      <c r="O202" s="169">
        <v>2</v>
      </c>
      <c r="AA202" s="147">
        <v>1</v>
      </c>
      <c r="AB202" s="147">
        <v>5</v>
      </c>
      <c r="AC202" s="147">
        <v>5</v>
      </c>
      <c r="AZ202" s="147">
        <v>2</v>
      </c>
      <c r="BA202" s="147">
        <f>IF(AZ202=1,G202,0)</f>
        <v>0</v>
      </c>
      <c r="BB202" s="147">
        <f>IF(AZ202=2,G202,0)</f>
        <v>517.23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5</v>
      </c>
      <c r="CZ202" s="147">
        <v>0</v>
      </c>
    </row>
    <row r="203" spans="1:57" ht="12.75">
      <c r="A203" s="177"/>
      <c r="B203" s="178" t="s">
        <v>77</v>
      </c>
      <c r="C203" s="179" t="str">
        <f>CONCATENATE(B197," ",C197)</f>
        <v>722 Vnitřní vodovod</v>
      </c>
      <c r="D203" s="180"/>
      <c r="E203" s="181"/>
      <c r="F203" s="182"/>
      <c r="G203" s="183">
        <f>SUM(G197:G202)</f>
        <v>62971.23</v>
      </c>
      <c r="O203" s="169">
        <v>4</v>
      </c>
      <c r="BA203" s="184">
        <f>SUM(BA197:BA202)</f>
        <v>0</v>
      </c>
      <c r="BB203" s="184">
        <f>SUM(BB197:BB202)</f>
        <v>62971.23</v>
      </c>
      <c r="BC203" s="184">
        <f>SUM(BC197:BC202)</f>
        <v>0</v>
      </c>
      <c r="BD203" s="184">
        <f>SUM(BD197:BD202)</f>
        <v>0</v>
      </c>
      <c r="BE203" s="184">
        <f>SUM(BE197:BE202)</f>
        <v>0</v>
      </c>
    </row>
    <row r="204" spans="1:15" ht="12.75">
      <c r="A204" s="162" t="s">
        <v>74</v>
      </c>
      <c r="B204" s="163" t="s">
        <v>437</v>
      </c>
      <c r="C204" s="164" t="s">
        <v>438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152</v>
      </c>
      <c r="B205" s="171" t="s">
        <v>439</v>
      </c>
      <c r="C205" s="172" t="s">
        <v>440</v>
      </c>
      <c r="D205" s="173" t="s">
        <v>138</v>
      </c>
      <c r="E205" s="174">
        <v>4</v>
      </c>
      <c r="F205" s="174">
        <v>73</v>
      </c>
      <c r="G205" s="175">
        <f aca="true" t="shared" si="66" ref="G205:G220">E205*F205</f>
        <v>292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aca="true" t="shared" si="67" ref="BA205:BA220">IF(AZ205=1,G205,0)</f>
        <v>0</v>
      </c>
      <c r="BB205" s="147">
        <f aca="true" t="shared" si="68" ref="BB205:BB220">IF(AZ205=2,G205,0)</f>
        <v>292</v>
      </c>
      <c r="BC205" s="147">
        <f aca="true" t="shared" si="69" ref="BC205:BC220">IF(AZ205=3,G205,0)</f>
        <v>0</v>
      </c>
      <c r="BD205" s="147">
        <f aca="true" t="shared" si="70" ref="BD205:BD220">IF(AZ205=4,G205,0)</f>
        <v>0</v>
      </c>
      <c r="BE205" s="147">
        <f aca="true" t="shared" si="71" ref="BE205:BE220">IF(AZ205=5,G205,0)</f>
        <v>0</v>
      </c>
      <c r="CA205" s="176">
        <v>1</v>
      </c>
      <c r="CB205" s="176">
        <v>7</v>
      </c>
      <c r="CZ205" s="147">
        <v>0</v>
      </c>
    </row>
    <row r="206" spans="1:104" ht="12.75">
      <c r="A206" s="170">
        <v>153</v>
      </c>
      <c r="B206" s="171" t="s">
        <v>441</v>
      </c>
      <c r="C206" s="172" t="s">
        <v>442</v>
      </c>
      <c r="D206" s="173" t="s">
        <v>138</v>
      </c>
      <c r="E206" s="174">
        <v>6</v>
      </c>
      <c r="F206" s="174">
        <v>75.5</v>
      </c>
      <c r="G206" s="175">
        <f t="shared" si="66"/>
        <v>453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67"/>
        <v>0</v>
      </c>
      <c r="BB206" s="147">
        <f t="shared" si="68"/>
        <v>453</v>
      </c>
      <c r="BC206" s="147">
        <f t="shared" si="69"/>
        <v>0</v>
      </c>
      <c r="BD206" s="147">
        <f t="shared" si="70"/>
        <v>0</v>
      </c>
      <c r="BE206" s="147">
        <f t="shared" si="71"/>
        <v>0</v>
      </c>
      <c r="CA206" s="176">
        <v>1</v>
      </c>
      <c r="CB206" s="176">
        <v>7</v>
      </c>
      <c r="CZ206" s="147">
        <v>0</v>
      </c>
    </row>
    <row r="207" spans="1:104" ht="12.75">
      <c r="A207" s="170">
        <v>154</v>
      </c>
      <c r="B207" s="171" t="s">
        <v>443</v>
      </c>
      <c r="C207" s="172" t="s">
        <v>444</v>
      </c>
      <c r="D207" s="173" t="s">
        <v>138</v>
      </c>
      <c r="E207" s="174">
        <v>1</v>
      </c>
      <c r="F207" s="174">
        <v>119.5</v>
      </c>
      <c r="G207" s="175">
        <f t="shared" si="66"/>
        <v>119.5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67"/>
        <v>0</v>
      </c>
      <c r="BB207" s="147">
        <f t="shared" si="68"/>
        <v>119.5</v>
      </c>
      <c r="BC207" s="147">
        <f t="shared" si="69"/>
        <v>0</v>
      </c>
      <c r="BD207" s="147">
        <f t="shared" si="70"/>
        <v>0</v>
      </c>
      <c r="BE207" s="147">
        <f t="shared" si="71"/>
        <v>0</v>
      </c>
      <c r="CA207" s="176">
        <v>1</v>
      </c>
      <c r="CB207" s="176">
        <v>7</v>
      </c>
      <c r="CZ207" s="147">
        <v>0</v>
      </c>
    </row>
    <row r="208" spans="1:104" ht="12.75">
      <c r="A208" s="170">
        <v>155</v>
      </c>
      <c r="B208" s="171" t="s">
        <v>445</v>
      </c>
      <c r="C208" s="172" t="s">
        <v>446</v>
      </c>
      <c r="D208" s="173" t="s">
        <v>138</v>
      </c>
      <c r="E208" s="174">
        <v>4</v>
      </c>
      <c r="F208" s="174">
        <v>145.5</v>
      </c>
      <c r="G208" s="175">
        <f t="shared" si="66"/>
        <v>582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67"/>
        <v>0</v>
      </c>
      <c r="BB208" s="147">
        <f t="shared" si="68"/>
        <v>582</v>
      </c>
      <c r="BC208" s="147">
        <f t="shared" si="69"/>
        <v>0</v>
      </c>
      <c r="BD208" s="147">
        <f t="shared" si="70"/>
        <v>0</v>
      </c>
      <c r="BE208" s="147">
        <f t="shared" si="71"/>
        <v>0</v>
      </c>
      <c r="CA208" s="176">
        <v>1</v>
      </c>
      <c r="CB208" s="176">
        <v>7</v>
      </c>
      <c r="CZ208" s="147">
        <v>0</v>
      </c>
    </row>
    <row r="209" spans="1:104" ht="12.75">
      <c r="A209" s="170">
        <v>156</v>
      </c>
      <c r="B209" s="171" t="s">
        <v>447</v>
      </c>
      <c r="C209" s="172" t="s">
        <v>448</v>
      </c>
      <c r="D209" s="173" t="s">
        <v>138</v>
      </c>
      <c r="E209" s="174">
        <v>3</v>
      </c>
      <c r="F209" s="174">
        <v>63</v>
      </c>
      <c r="G209" s="175">
        <f t="shared" si="66"/>
        <v>189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67"/>
        <v>0</v>
      </c>
      <c r="BB209" s="147">
        <f t="shared" si="68"/>
        <v>189</v>
      </c>
      <c r="BC209" s="147">
        <f t="shared" si="69"/>
        <v>0</v>
      </c>
      <c r="BD209" s="147">
        <f t="shared" si="70"/>
        <v>0</v>
      </c>
      <c r="BE209" s="147">
        <f t="shared" si="71"/>
        <v>0</v>
      </c>
      <c r="CA209" s="176">
        <v>1</v>
      </c>
      <c r="CB209" s="176">
        <v>7</v>
      </c>
      <c r="CZ209" s="147">
        <v>0</v>
      </c>
    </row>
    <row r="210" spans="1:104" ht="12.75">
      <c r="A210" s="170">
        <v>157</v>
      </c>
      <c r="B210" s="171" t="s">
        <v>449</v>
      </c>
      <c r="C210" s="172" t="s">
        <v>450</v>
      </c>
      <c r="D210" s="173" t="s">
        <v>138</v>
      </c>
      <c r="E210" s="174">
        <v>4</v>
      </c>
      <c r="F210" s="174">
        <v>426.9</v>
      </c>
      <c r="G210" s="175">
        <f t="shared" si="66"/>
        <v>1707.6</v>
      </c>
      <c r="O210" s="169">
        <v>2</v>
      </c>
      <c r="AA210" s="147">
        <v>3</v>
      </c>
      <c r="AB210" s="147">
        <v>0</v>
      </c>
      <c r="AC210" s="147">
        <v>54914626</v>
      </c>
      <c r="AZ210" s="147">
        <v>2</v>
      </c>
      <c r="BA210" s="147">
        <f t="shared" si="67"/>
        <v>0</v>
      </c>
      <c r="BB210" s="147">
        <f t="shared" si="68"/>
        <v>1707.6</v>
      </c>
      <c r="BC210" s="147">
        <f t="shared" si="69"/>
        <v>0</v>
      </c>
      <c r="BD210" s="147">
        <f t="shared" si="70"/>
        <v>0</v>
      </c>
      <c r="BE210" s="147">
        <f t="shared" si="71"/>
        <v>0</v>
      </c>
      <c r="CA210" s="176">
        <v>3</v>
      </c>
      <c r="CB210" s="176">
        <v>0</v>
      </c>
      <c r="CZ210" s="147">
        <v>0</v>
      </c>
    </row>
    <row r="211" spans="1:104" ht="12.75">
      <c r="A211" s="170">
        <v>158</v>
      </c>
      <c r="B211" s="171" t="s">
        <v>451</v>
      </c>
      <c r="C211" s="172" t="s">
        <v>452</v>
      </c>
      <c r="D211" s="173" t="s">
        <v>138</v>
      </c>
      <c r="E211" s="174">
        <v>1</v>
      </c>
      <c r="F211" s="174">
        <v>17800</v>
      </c>
      <c r="G211" s="175">
        <f t="shared" si="66"/>
        <v>17800</v>
      </c>
      <c r="O211" s="169">
        <v>2</v>
      </c>
      <c r="AA211" s="147">
        <v>3</v>
      </c>
      <c r="AB211" s="147">
        <v>0</v>
      </c>
      <c r="AC211" s="147">
        <v>61143462</v>
      </c>
      <c r="AZ211" s="147">
        <v>2</v>
      </c>
      <c r="BA211" s="147">
        <f t="shared" si="67"/>
        <v>0</v>
      </c>
      <c r="BB211" s="147">
        <f t="shared" si="68"/>
        <v>17800</v>
      </c>
      <c r="BC211" s="147">
        <f t="shared" si="69"/>
        <v>0</v>
      </c>
      <c r="BD211" s="147">
        <f t="shared" si="70"/>
        <v>0</v>
      </c>
      <c r="BE211" s="147">
        <f t="shared" si="71"/>
        <v>0</v>
      </c>
      <c r="CA211" s="176">
        <v>3</v>
      </c>
      <c r="CB211" s="176">
        <v>0</v>
      </c>
      <c r="CZ211" s="147">
        <v>0</v>
      </c>
    </row>
    <row r="212" spans="1:104" ht="12.75">
      <c r="A212" s="170">
        <v>159</v>
      </c>
      <c r="B212" s="171" t="s">
        <v>453</v>
      </c>
      <c r="C212" s="172" t="s">
        <v>454</v>
      </c>
      <c r="D212" s="173" t="s">
        <v>138</v>
      </c>
      <c r="E212" s="174">
        <v>1</v>
      </c>
      <c r="F212" s="174">
        <v>17096</v>
      </c>
      <c r="G212" s="175">
        <f t="shared" si="66"/>
        <v>17096</v>
      </c>
      <c r="O212" s="169">
        <v>2</v>
      </c>
      <c r="AA212" s="147">
        <v>3</v>
      </c>
      <c r="AB212" s="147">
        <v>0</v>
      </c>
      <c r="AC212" s="147">
        <v>61143463</v>
      </c>
      <c r="AZ212" s="147">
        <v>2</v>
      </c>
      <c r="BA212" s="147">
        <f t="shared" si="67"/>
        <v>0</v>
      </c>
      <c r="BB212" s="147">
        <f t="shared" si="68"/>
        <v>17096</v>
      </c>
      <c r="BC212" s="147">
        <f t="shared" si="69"/>
        <v>0</v>
      </c>
      <c r="BD212" s="147">
        <f t="shared" si="70"/>
        <v>0</v>
      </c>
      <c r="BE212" s="147">
        <f t="shared" si="71"/>
        <v>0</v>
      </c>
      <c r="CA212" s="176">
        <v>3</v>
      </c>
      <c r="CB212" s="176">
        <v>0</v>
      </c>
      <c r="CZ212" s="147">
        <v>0</v>
      </c>
    </row>
    <row r="213" spans="1:104" ht="12.75">
      <c r="A213" s="170">
        <v>160</v>
      </c>
      <c r="B213" s="171" t="s">
        <v>455</v>
      </c>
      <c r="C213" s="172" t="s">
        <v>456</v>
      </c>
      <c r="D213" s="173" t="s">
        <v>138</v>
      </c>
      <c r="E213" s="174">
        <v>1</v>
      </c>
      <c r="F213" s="174">
        <v>18100</v>
      </c>
      <c r="G213" s="175">
        <f t="shared" si="66"/>
        <v>18100</v>
      </c>
      <c r="O213" s="169">
        <v>2</v>
      </c>
      <c r="AA213" s="147">
        <v>3</v>
      </c>
      <c r="AB213" s="147">
        <v>0</v>
      </c>
      <c r="AC213" s="147">
        <v>61143464</v>
      </c>
      <c r="AZ213" s="147">
        <v>2</v>
      </c>
      <c r="BA213" s="147">
        <f t="shared" si="67"/>
        <v>0</v>
      </c>
      <c r="BB213" s="147">
        <f t="shared" si="68"/>
        <v>18100</v>
      </c>
      <c r="BC213" s="147">
        <f t="shared" si="69"/>
        <v>0</v>
      </c>
      <c r="BD213" s="147">
        <f t="shared" si="70"/>
        <v>0</v>
      </c>
      <c r="BE213" s="147">
        <f t="shared" si="71"/>
        <v>0</v>
      </c>
      <c r="CA213" s="176">
        <v>3</v>
      </c>
      <c r="CB213" s="176">
        <v>0</v>
      </c>
      <c r="CZ213" s="147">
        <v>0</v>
      </c>
    </row>
    <row r="214" spans="1:104" ht="12.75">
      <c r="A214" s="170">
        <v>161</v>
      </c>
      <c r="B214" s="171" t="s">
        <v>457</v>
      </c>
      <c r="C214" s="172" t="s">
        <v>458</v>
      </c>
      <c r="D214" s="173" t="s">
        <v>138</v>
      </c>
      <c r="E214" s="174">
        <v>2</v>
      </c>
      <c r="F214" s="174">
        <v>17460</v>
      </c>
      <c r="G214" s="175">
        <f t="shared" si="66"/>
        <v>34920</v>
      </c>
      <c r="O214" s="169">
        <v>2</v>
      </c>
      <c r="AA214" s="147">
        <v>3</v>
      </c>
      <c r="AB214" s="147">
        <v>0</v>
      </c>
      <c r="AC214" s="147">
        <v>61143465</v>
      </c>
      <c r="AZ214" s="147">
        <v>2</v>
      </c>
      <c r="BA214" s="147">
        <f t="shared" si="67"/>
        <v>0</v>
      </c>
      <c r="BB214" s="147">
        <f t="shared" si="68"/>
        <v>34920</v>
      </c>
      <c r="BC214" s="147">
        <f t="shared" si="69"/>
        <v>0</v>
      </c>
      <c r="BD214" s="147">
        <f t="shared" si="70"/>
        <v>0</v>
      </c>
      <c r="BE214" s="147">
        <f t="shared" si="71"/>
        <v>0</v>
      </c>
      <c r="CA214" s="176">
        <v>3</v>
      </c>
      <c r="CB214" s="176">
        <v>0</v>
      </c>
      <c r="CZ214" s="147">
        <v>0</v>
      </c>
    </row>
    <row r="215" spans="1:104" ht="12.75">
      <c r="A215" s="170">
        <v>162</v>
      </c>
      <c r="B215" s="171" t="s">
        <v>459</v>
      </c>
      <c r="C215" s="172" t="s">
        <v>460</v>
      </c>
      <c r="D215" s="173" t="s">
        <v>138</v>
      </c>
      <c r="E215" s="174">
        <v>1</v>
      </c>
      <c r="F215" s="174">
        <v>31400</v>
      </c>
      <c r="G215" s="175">
        <f t="shared" si="66"/>
        <v>31400</v>
      </c>
      <c r="O215" s="169">
        <v>2</v>
      </c>
      <c r="AA215" s="147">
        <v>3</v>
      </c>
      <c r="AB215" s="147">
        <v>0</v>
      </c>
      <c r="AC215" s="147">
        <v>61143472</v>
      </c>
      <c r="AZ215" s="147">
        <v>2</v>
      </c>
      <c r="BA215" s="147">
        <f t="shared" si="67"/>
        <v>0</v>
      </c>
      <c r="BB215" s="147">
        <f t="shared" si="68"/>
        <v>31400</v>
      </c>
      <c r="BC215" s="147">
        <f t="shared" si="69"/>
        <v>0</v>
      </c>
      <c r="BD215" s="147">
        <f t="shared" si="70"/>
        <v>0</v>
      </c>
      <c r="BE215" s="147">
        <f t="shared" si="71"/>
        <v>0</v>
      </c>
      <c r="CA215" s="176">
        <v>3</v>
      </c>
      <c r="CB215" s="176">
        <v>0</v>
      </c>
      <c r="CZ215" s="147">
        <v>0</v>
      </c>
    </row>
    <row r="216" spans="1:104" ht="12.75">
      <c r="A216" s="170">
        <v>163</v>
      </c>
      <c r="B216" s="171" t="s">
        <v>461</v>
      </c>
      <c r="C216" s="172" t="s">
        <v>462</v>
      </c>
      <c r="D216" s="173" t="s">
        <v>138</v>
      </c>
      <c r="E216" s="174">
        <v>1</v>
      </c>
      <c r="F216" s="174">
        <v>1850</v>
      </c>
      <c r="G216" s="175">
        <f t="shared" si="66"/>
        <v>1850</v>
      </c>
      <c r="O216" s="169">
        <v>2</v>
      </c>
      <c r="AA216" s="147">
        <v>3</v>
      </c>
      <c r="AB216" s="147">
        <v>0</v>
      </c>
      <c r="AC216" s="147">
        <v>61161713</v>
      </c>
      <c r="AZ216" s="147">
        <v>2</v>
      </c>
      <c r="BA216" s="147">
        <f t="shared" si="67"/>
        <v>0</v>
      </c>
      <c r="BB216" s="147">
        <f t="shared" si="68"/>
        <v>1850</v>
      </c>
      <c r="BC216" s="147">
        <f t="shared" si="69"/>
        <v>0</v>
      </c>
      <c r="BD216" s="147">
        <f t="shared" si="70"/>
        <v>0</v>
      </c>
      <c r="BE216" s="147">
        <f t="shared" si="71"/>
        <v>0</v>
      </c>
      <c r="CA216" s="176">
        <v>3</v>
      </c>
      <c r="CB216" s="176">
        <v>0</v>
      </c>
      <c r="CZ216" s="147">
        <v>0</v>
      </c>
    </row>
    <row r="217" spans="1:104" ht="12.75">
      <c r="A217" s="170">
        <v>164</v>
      </c>
      <c r="B217" s="171" t="s">
        <v>463</v>
      </c>
      <c r="C217" s="172" t="s">
        <v>464</v>
      </c>
      <c r="D217" s="173" t="s">
        <v>138</v>
      </c>
      <c r="E217" s="174">
        <v>3</v>
      </c>
      <c r="F217" s="174">
        <v>1890</v>
      </c>
      <c r="G217" s="175">
        <f t="shared" si="66"/>
        <v>5670</v>
      </c>
      <c r="O217" s="169">
        <v>2</v>
      </c>
      <c r="AA217" s="147">
        <v>3</v>
      </c>
      <c r="AB217" s="147">
        <v>0</v>
      </c>
      <c r="AC217" s="147">
        <v>61161721</v>
      </c>
      <c r="AZ217" s="147">
        <v>2</v>
      </c>
      <c r="BA217" s="147">
        <f t="shared" si="67"/>
        <v>0</v>
      </c>
      <c r="BB217" s="147">
        <f t="shared" si="68"/>
        <v>5670</v>
      </c>
      <c r="BC217" s="147">
        <f t="shared" si="69"/>
        <v>0</v>
      </c>
      <c r="BD217" s="147">
        <f t="shared" si="70"/>
        <v>0</v>
      </c>
      <c r="BE217" s="147">
        <f t="shared" si="71"/>
        <v>0</v>
      </c>
      <c r="CA217" s="176">
        <v>3</v>
      </c>
      <c r="CB217" s="176">
        <v>0</v>
      </c>
      <c r="CZ217" s="147">
        <v>0</v>
      </c>
    </row>
    <row r="218" spans="1:104" ht="12.75">
      <c r="A218" s="170">
        <v>165</v>
      </c>
      <c r="B218" s="171" t="s">
        <v>465</v>
      </c>
      <c r="C218" s="172" t="s">
        <v>466</v>
      </c>
      <c r="D218" s="173" t="s">
        <v>138</v>
      </c>
      <c r="E218" s="174">
        <v>1</v>
      </c>
      <c r="F218" s="174">
        <v>55</v>
      </c>
      <c r="G218" s="175">
        <f t="shared" si="66"/>
        <v>55</v>
      </c>
      <c r="O218" s="169">
        <v>2</v>
      </c>
      <c r="AA218" s="147">
        <v>3</v>
      </c>
      <c r="AB218" s="147">
        <v>0</v>
      </c>
      <c r="AC218" s="147">
        <v>61187116</v>
      </c>
      <c r="AZ218" s="147">
        <v>2</v>
      </c>
      <c r="BA218" s="147">
        <f t="shared" si="67"/>
        <v>0</v>
      </c>
      <c r="BB218" s="147">
        <f t="shared" si="68"/>
        <v>55</v>
      </c>
      <c r="BC218" s="147">
        <f t="shared" si="69"/>
        <v>0</v>
      </c>
      <c r="BD218" s="147">
        <f t="shared" si="70"/>
        <v>0</v>
      </c>
      <c r="BE218" s="147">
        <f t="shared" si="71"/>
        <v>0</v>
      </c>
      <c r="CA218" s="176">
        <v>3</v>
      </c>
      <c r="CB218" s="176">
        <v>0</v>
      </c>
      <c r="CZ218" s="147">
        <v>0</v>
      </c>
    </row>
    <row r="219" spans="1:104" ht="12.75">
      <c r="A219" s="170">
        <v>166</v>
      </c>
      <c r="B219" s="171" t="s">
        <v>467</v>
      </c>
      <c r="C219" s="172" t="s">
        <v>468</v>
      </c>
      <c r="D219" s="173" t="s">
        <v>138</v>
      </c>
      <c r="E219" s="174">
        <v>2</v>
      </c>
      <c r="F219" s="174">
        <v>70</v>
      </c>
      <c r="G219" s="175">
        <f t="shared" si="66"/>
        <v>140</v>
      </c>
      <c r="O219" s="169">
        <v>2</v>
      </c>
      <c r="AA219" s="147">
        <v>3</v>
      </c>
      <c r="AB219" s="147">
        <v>0</v>
      </c>
      <c r="AC219" s="147">
        <v>61187156</v>
      </c>
      <c r="AZ219" s="147">
        <v>2</v>
      </c>
      <c r="BA219" s="147">
        <f t="shared" si="67"/>
        <v>0</v>
      </c>
      <c r="BB219" s="147">
        <f t="shared" si="68"/>
        <v>140</v>
      </c>
      <c r="BC219" s="147">
        <f t="shared" si="69"/>
        <v>0</v>
      </c>
      <c r="BD219" s="147">
        <f t="shared" si="70"/>
        <v>0</v>
      </c>
      <c r="BE219" s="147">
        <f t="shared" si="71"/>
        <v>0</v>
      </c>
      <c r="CA219" s="176">
        <v>3</v>
      </c>
      <c r="CB219" s="176">
        <v>0</v>
      </c>
      <c r="CZ219" s="147">
        <v>0</v>
      </c>
    </row>
    <row r="220" spans="1:104" ht="12.75">
      <c r="A220" s="170">
        <v>167</v>
      </c>
      <c r="B220" s="171" t="s">
        <v>469</v>
      </c>
      <c r="C220" s="172" t="s">
        <v>470</v>
      </c>
      <c r="D220" s="173" t="s">
        <v>62</v>
      </c>
      <c r="E220" s="174">
        <v>1632.12</v>
      </c>
      <c r="F220" s="174">
        <v>1</v>
      </c>
      <c r="G220" s="175">
        <f t="shared" si="66"/>
        <v>1632.12</v>
      </c>
      <c r="O220" s="169">
        <v>2</v>
      </c>
      <c r="AA220" s="147">
        <v>1</v>
      </c>
      <c r="AB220" s="147">
        <v>5</v>
      </c>
      <c r="AC220" s="147">
        <v>5</v>
      </c>
      <c r="AZ220" s="147">
        <v>2</v>
      </c>
      <c r="BA220" s="147">
        <f t="shared" si="67"/>
        <v>0</v>
      </c>
      <c r="BB220" s="147">
        <f t="shared" si="68"/>
        <v>1632.12</v>
      </c>
      <c r="BC220" s="147">
        <f t="shared" si="69"/>
        <v>0</v>
      </c>
      <c r="BD220" s="147">
        <f t="shared" si="70"/>
        <v>0</v>
      </c>
      <c r="BE220" s="147">
        <f t="shared" si="71"/>
        <v>0</v>
      </c>
      <c r="CA220" s="176">
        <v>1</v>
      </c>
      <c r="CB220" s="176">
        <v>5</v>
      </c>
      <c r="CZ220" s="147">
        <v>0</v>
      </c>
    </row>
    <row r="221" spans="1:57" ht="12.75">
      <c r="A221" s="177"/>
      <c r="B221" s="178" t="s">
        <v>77</v>
      </c>
      <c r="C221" s="179" t="str">
        <f>CONCATENATE(B204," ",C204)</f>
        <v>766 Konstrukce truhlářské</v>
      </c>
      <c r="D221" s="180"/>
      <c r="E221" s="181"/>
      <c r="F221" s="182"/>
      <c r="G221" s="183">
        <f>SUM(G204:G220)</f>
        <v>132006.22</v>
      </c>
      <c r="O221" s="169">
        <v>4</v>
      </c>
      <c r="BA221" s="184">
        <f>SUM(BA204:BA220)</f>
        <v>0</v>
      </c>
      <c r="BB221" s="184">
        <f>SUM(BB204:BB220)</f>
        <v>132006.22</v>
      </c>
      <c r="BC221" s="184">
        <f>SUM(BC204:BC220)</f>
        <v>0</v>
      </c>
      <c r="BD221" s="184">
        <f>SUM(BD204:BD220)</f>
        <v>0</v>
      </c>
      <c r="BE221" s="184">
        <f>SUM(BE204:BE220)</f>
        <v>0</v>
      </c>
    </row>
    <row r="222" spans="1:15" ht="12.75">
      <c r="A222" s="162" t="s">
        <v>74</v>
      </c>
      <c r="B222" s="163" t="s">
        <v>471</v>
      </c>
      <c r="C222" s="164" t="s">
        <v>472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168</v>
      </c>
      <c r="B223" s="171" t="s">
        <v>473</v>
      </c>
      <c r="C223" s="172" t="s">
        <v>474</v>
      </c>
      <c r="D223" s="173" t="s">
        <v>138</v>
      </c>
      <c r="E223" s="174">
        <v>1</v>
      </c>
      <c r="F223" s="174">
        <v>747</v>
      </c>
      <c r="G223" s="175">
        <f aca="true" t="shared" si="72" ref="G223:G238">E223*F223</f>
        <v>747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aca="true" t="shared" si="73" ref="BA223:BA238">IF(AZ223=1,G223,0)</f>
        <v>0</v>
      </c>
      <c r="BB223" s="147">
        <f aca="true" t="shared" si="74" ref="BB223:BB238">IF(AZ223=2,G223,0)</f>
        <v>747</v>
      </c>
      <c r="BC223" s="147">
        <f aca="true" t="shared" si="75" ref="BC223:BC238">IF(AZ223=3,G223,0)</f>
        <v>0</v>
      </c>
      <c r="BD223" s="147">
        <f aca="true" t="shared" si="76" ref="BD223:BD238">IF(AZ223=4,G223,0)</f>
        <v>0</v>
      </c>
      <c r="BE223" s="147">
        <f aca="true" t="shared" si="77" ref="BE223:BE238">IF(AZ223=5,G223,0)</f>
        <v>0</v>
      </c>
      <c r="CA223" s="176">
        <v>1</v>
      </c>
      <c r="CB223" s="176">
        <v>7</v>
      </c>
      <c r="CZ223" s="147">
        <v>0</v>
      </c>
    </row>
    <row r="224" spans="1:104" ht="12.75">
      <c r="A224" s="170">
        <v>169</v>
      </c>
      <c r="B224" s="171" t="s">
        <v>475</v>
      </c>
      <c r="C224" s="172" t="s">
        <v>476</v>
      </c>
      <c r="D224" s="173" t="s">
        <v>138</v>
      </c>
      <c r="E224" s="174">
        <v>2</v>
      </c>
      <c r="F224" s="174">
        <v>2685</v>
      </c>
      <c r="G224" s="175">
        <f t="shared" si="72"/>
        <v>5370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73"/>
        <v>0</v>
      </c>
      <c r="BB224" s="147">
        <f t="shared" si="74"/>
        <v>5370</v>
      </c>
      <c r="BC224" s="147">
        <f t="shared" si="75"/>
        <v>0</v>
      </c>
      <c r="BD224" s="147">
        <f t="shared" si="76"/>
        <v>0</v>
      </c>
      <c r="BE224" s="147">
        <f t="shared" si="77"/>
        <v>0</v>
      </c>
      <c r="CA224" s="176">
        <v>1</v>
      </c>
      <c r="CB224" s="176">
        <v>7</v>
      </c>
      <c r="CZ224" s="147">
        <v>0</v>
      </c>
    </row>
    <row r="225" spans="1:104" ht="12.75">
      <c r="A225" s="170">
        <v>170</v>
      </c>
      <c r="B225" s="171" t="s">
        <v>477</v>
      </c>
      <c r="C225" s="172" t="s">
        <v>478</v>
      </c>
      <c r="D225" s="173" t="s">
        <v>138</v>
      </c>
      <c r="E225" s="174">
        <v>1</v>
      </c>
      <c r="F225" s="174">
        <v>3525</v>
      </c>
      <c r="G225" s="175">
        <f t="shared" si="72"/>
        <v>3525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73"/>
        <v>0</v>
      </c>
      <c r="BB225" s="147">
        <f t="shared" si="74"/>
        <v>3525</v>
      </c>
      <c r="BC225" s="147">
        <f t="shared" si="75"/>
        <v>0</v>
      </c>
      <c r="BD225" s="147">
        <f t="shared" si="76"/>
        <v>0</v>
      </c>
      <c r="BE225" s="147">
        <f t="shared" si="77"/>
        <v>0</v>
      </c>
      <c r="CA225" s="176">
        <v>1</v>
      </c>
      <c r="CB225" s="176">
        <v>7</v>
      </c>
      <c r="CZ225" s="147">
        <v>0</v>
      </c>
    </row>
    <row r="226" spans="1:104" ht="12.75">
      <c r="A226" s="170">
        <v>171</v>
      </c>
      <c r="B226" s="171" t="s">
        <v>479</v>
      </c>
      <c r="C226" s="172" t="s">
        <v>480</v>
      </c>
      <c r="D226" s="173" t="s">
        <v>138</v>
      </c>
      <c r="E226" s="174">
        <v>1</v>
      </c>
      <c r="F226" s="174">
        <v>3660</v>
      </c>
      <c r="G226" s="175">
        <f t="shared" si="72"/>
        <v>3660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73"/>
        <v>0</v>
      </c>
      <c r="BB226" s="147">
        <f t="shared" si="74"/>
        <v>3660</v>
      </c>
      <c r="BC226" s="147">
        <f t="shared" si="75"/>
        <v>0</v>
      </c>
      <c r="BD226" s="147">
        <f t="shared" si="76"/>
        <v>0</v>
      </c>
      <c r="BE226" s="147">
        <f t="shared" si="77"/>
        <v>0</v>
      </c>
      <c r="CA226" s="176">
        <v>1</v>
      </c>
      <c r="CB226" s="176">
        <v>7</v>
      </c>
      <c r="CZ226" s="147">
        <v>0</v>
      </c>
    </row>
    <row r="227" spans="1:104" ht="12.75">
      <c r="A227" s="170">
        <v>172</v>
      </c>
      <c r="B227" s="171" t="s">
        <v>481</v>
      </c>
      <c r="C227" s="172" t="s">
        <v>482</v>
      </c>
      <c r="D227" s="173" t="s">
        <v>138</v>
      </c>
      <c r="E227" s="174">
        <v>1</v>
      </c>
      <c r="F227" s="174">
        <v>4495</v>
      </c>
      <c r="G227" s="175">
        <f t="shared" si="72"/>
        <v>4495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73"/>
        <v>0</v>
      </c>
      <c r="BB227" s="147">
        <f t="shared" si="74"/>
        <v>4495</v>
      </c>
      <c r="BC227" s="147">
        <f t="shared" si="75"/>
        <v>0</v>
      </c>
      <c r="BD227" s="147">
        <f t="shared" si="76"/>
        <v>0</v>
      </c>
      <c r="BE227" s="147">
        <f t="shared" si="77"/>
        <v>0</v>
      </c>
      <c r="CA227" s="176">
        <v>1</v>
      </c>
      <c r="CB227" s="176">
        <v>7</v>
      </c>
      <c r="CZ227" s="147">
        <v>0</v>
      </c>
    </row>
    <row r="228" spans="1:104" ht="12.75">
      <c r="A228" s="170">
        <v>173</v>
      </c>
      <c r="B228" s="171" t="s">
        <v>483</v>
      </c>
      <c r="C228" s="172" t="s">
        <v>484</v>
      </c>
      <c r="D228" s="173" t="s">
        <v>485</v>
      </c>
      <c r="E228" s="174">
        <v>212.7</v>
      </c>
      <c r="F228" s="174">
        <v>45.9</v>
      </c>
      <c r="G228" s="175">
        <f t="shared" si="72"/>
        <v>9762.929999999998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73"/>
        <v>0</v>
      </c>
      <c r="BB228" s="147">
        <f t="shared" si="74"/>
        <v>9762.929999999998</v>
      </c>
      <c r="BC228" s="147">
        <f t="shared" si="75"/>
        <v>0</v>
      </c>
      <c r="BD228" s="147">
        <f t="shared" si="76"/>
        <v>0</v>
      </c>
      <c r="BE228" s="147">
        <f t="shared" si="77"/>
        <v>0</v>
      </c>
      <c r="CA228" s="176">
        <v>1</v>
      </c>
      <c r="CB228" s="176">
        <v>7</v>
      </c>
      <c r="CZ228" s="147">
        <v>0</v>
      </c>
    </row>
    <row r="229" spans="1:104" ht="12.75">
      <c r="A229" s="170">
        <v>174</v>
      </c>
      <c r="B229" s="171" t="s">
        <v>486</v>
      </c>
      <c r="C229" s="172" t="s">
        <v>487</v>
      </c>
      <c r="D229" s="173" t="s">
        <v>110</v>
      </c>
      <c r="E229" s="174">
        <v>0.19</v>
      </c>
      <c r="F229" s="174">
        <v>12890</v>
      </c>
      <c r="G229" s="175">
        <f t="shared" si="72"/>
        <v>2449.1</v>
      </c>
      <c r="O229" s="169">
        <v>2</v>
      </c>
      <c r="AA229" s="147">
        <v>3</v>
      </c>
      <c r="AB229" s="147">
        <v>0</v>
      </c>
      <c r="AC229" s="147">
        <v>13331732</v>
      </c>
      <c r="AZ229" s="147">
        <v>2</v>
      </c>
      <c r="BA229" s="147">
        <f t="shared" si="73"/>
        <v>0</v>
      </c>
      <c r="BB229" s="147">
        <f t="shared" si="74"/>
        <v>2449.1</v>
      </c>
      <c r="BC229" s="147">
        <f t="shared" si="75"/>
        <v>0</v>
      </c>
      <c r="BD229" s="147">
        <f t="shared" si="76"/>
        <v>0</v>
      </c>
      <c r="BE229" s="147">
        <f t="shared" si="77"/>
        <v>0</v>
      </c>
      <c r="CA229" s="176">
        <v>3</v>
      </c>
      <c r="CB229" s="176">
        <v>0</v>
      </c>
      <c r="CZ229" s="147">
        <v>0</v>
      </c>
    </row>
    <row r="230" spans="1:104" ht="12.75">
      <c r="A230" s="170">
        <v>175</v>
      </c>
      <c r="B230" s="171" t="s">
        <v>488</v>
      </c>
      <c r="C230" s="172" t="s">
        <v>489</v>
      </c>
      <c r="D230" s="173" t="s">
        <v>110</v>
      </c>
      <c r="E230" s="174">
        <v>0.04</v>
      </c>
      <c r="F230" s="174">
        <v>11100</v>
      </c>
      <c r="G230" s="175">
        <f t="shared" si="72"/>
        <v>444</v>
      </c>
      <c r="O230" s="169">
        <v>2</v>
      </c>
      <c r="AA230" s="147">
        <v>3</v>
      </c>
      <c r="AB230" s="147">
        <v>0</v>
      </c>
      <c r="AC230" s="147" t="s">
        <v>488</v>
      </c>
      <c r="AZ230" s="147">
        <v>2</v>
      </c>
      <c r="BA230" s="147">
        <f t="shared" si="73"/>
        <v>0</v>
      </c>
      <c r="BB230" s="147">
        <f t="shared" si="74"/>
        <v>444</v>
      </c>
      <c r="BC230" s="147">
        <f t="shared" si="75"/>
        <v>0</v>
      </c>
      <c r="BD230" s="147">
        <f t="shared" si="76"/>
        <v>0</v>
      </c>
      <c r="BE230" s="147">
        <f t="shared" si="77"/>
        <v>0</v>
      </c>
      <c r="CA230" s="176">
        <v>3</v>
      </c>
      <c r="CB230" s="176">
        <v>0</v>
      </c>
      <c r="CZ230" s="147">
        <v>0</v>
      </c>
    </row>
    <row r="231" spans="1:104" ht="12.75">
      <c r="A231" s="170">
        <v>176</v>
      </c>
      <c r="B231" s="171" t="s">
        <v>490</v>
      </c>
      <c r="C231" s="172" t="s">
        <v>491</v>
      </c>
      <c r="D231" s="173" t="s">
        <v>138</v>
      </c>
      <c r="E231" s="174">
        <v>2</v>
      </c>
      <c r="F231" s="174">
        <v>1260</v>
      </c>
      <c r="G231" s="175">
        <f t="shared" si="72"/>
        <v>2520</v>
      </c>
      <c r="O231" s="169">
        <v>2</v>
      </c>
      <c r="AA231" s="147">
        <v>3</v>
      </c>
      <c r="AB231" s="147">
        <v>0</v>
      </c>
      <c r="AC231" s="147" t="s">
        <v>490</v>
      </c>
      <c r="AZ231" s="147">
        <v>2</v>
      </c>
      <c r="BA231" s="147">
        <f t="shared" si="73"/>
        <v>0</v>
      </c>
      <c r="BB231" s="147">
        <f t="shared" si="74"/>
        <v>2520</v>
      </c>
      <c r="BC231" s="147">
        <f t="shared" si="75"/>
        <v>0</v>
      </c>
      <c r="BD231" s="147">
        <f t="shared" si="76"/>
        <v>0</v>
      </c>
      <c r="BE231" s="147">
        <f t="shared" si="77"/>
        <v>0</v>
      </c>
      <c r="CA231" s="176">
        <v>3</v>
      </c>
      <c r="CB231" s="176">
        <v>0</v>
      </c>
      <c r="CZ231" s="147">
        <v>0</v>
      </c>
    </row>
    <row r="232" spans="1:104" ht="12.75">
      <c r="A232" s="170">
        <v>177</v>
      </c>
      <c r="B232" s="171" t="s">
        <v>492</v>
      </c>
      <c r="C232" s="172" t="s">
        <v>493</v>
      </c>
      <c r="D232" s="173" t="s">
        <v>138</v>
      </c>
      <c r="E232" s="174">
        <v>1</v>
      </c>
      <c r="F232" s="174">
        <v>2100</v>
      </c>
      <c r="G232" s="175">
        <f t="shared" si="72"/>
        <v>2100</v>
      </c>
      <c r="O232" s="169">
        <v>2</v>
      </c>
      <c r="AA232" s="147">
        <v>3</v>
      </c>
      <c r="AB232" s="147">
        <v>0</v>
      </c>
      <c r="AC232" s="147">
        <v>55340482</v>
      </c>
      <c r="AZ232" s="147">
        <v>2</v>
      </c>
      <c r="BA232" s="147">
        <f t="shared" si="73"/>
        <v>0</v>
      </c>
      <c r="BB232" s="147">
        <f t="shared" si="74"/>
        <v>2100</v>
      </c>
      <c r="BC232" s="147">
        <f t="shared" si="75"/>
        <v>0</v>
      </c>
      <c r="BD232" s="147">
        <f t="shared" si="76"/>
        <v>0</v>
      </c>
      <c r="BE232" s="147">
        <f t="shared" si="77"/>
        <v>0</v>
      </c>
      <c r="CA232" s="176">
        <v>3</v>
      </c>
      <c r="CB232" s="176">
        <v>0</v>
      </c>
      <c r="CZ232" s="147">
        <v>0</v>
      </c>
    </row>
    <row r="233" spans="1:104" ht="12.75">
      <c r="A233" s="170">
        <v>178</v>
      </c>
      <c r="B233" s="171" t="s">
        <v>494</v>
      </c>
      <c r="C233" s="172" t="s">
        <v>495</v>
      </c>
      <c r="D233" s="173" t="s">
        <v>138</v>
      </c>
      <c r="E233" s="174">
        <v>1</v>
      </c>
      <c r="F233" s="174">
        <v>9502</v>
      </c>
      <c r="G233" s="175">
        <f t="shared" si="72"/>
        <v>9502</v>
      </c>
      <c r="O233" s="169">
        <v>2</v>
      </c>
      <c r="AA233" s="147">
        <v>3</v>
      </c>
      <c r="AB233" s="147">
        <v>0</v>
      </c>
      <c r="AC233" s="147">
        <v>55341551</v>
      </c>
      <c r="AZ233" s="147">
        <v>2</v>
      </c>
      <c r="BA233" s="147">
        <f t="shared" si="73"/>
        <v>0</v>
      </c>
      <c r="BB233" s="147">
        <f t="shared" si="74"/>
        <v>9502</v>
      </c>
      <c r="BC233" s="147">
        <f t="shared" si="75"/>
        <v>0</v>
      </c>
      <c r="BD233" s="147">
        <f t="shared" si="76"/>
        <v>0</v>
      </c>
      <c r="BE233" s="147">
        <f t="shared" si="77"/>
        <v>0</v>
      </c>
      <c r="CA233" s="176">
        <v>3</v>
      </c>
      <c r="CB233" s="176">
        <v>0</v>
      </c>
      <c r="CZ233" s="147">
        <v>0</v>
      </c>
    </row>
    <row r="234" spans="1:104" ht="12.75">
      <c r="A234" s="170">
        <v>179</v>
      </c>
      <c r="B234" s="171" t="s">
        <v>496</v>
      </c>
      <c r="C234" s="172" t="s">
        <v>497</v>
      </c>
      <c r="D234" s="173" t="s">
        <v>138</v>
      </c>
      <c r="E234" s="174">
        <v>1</v>
      </c>
      <c r="F234" s="174">
        <v>14447</v>
      </c>
      <c r="G234" s="175">
        <f t="shared" si="72"/>
        <v>14447</v>
      </c>
      <c r="O234" s="169">
        <v>2</v>
      </c>
      <c r="AA234" s="147">
        <v>3</v>
      </c>
      <c r="AB234" s="147">
        <v>0</v>
      </c>
      <c r="AC234" s="147">
        <v>55341552</v>
      </c>
      <c r="AZ234" s="147">
        <v>2</v>
      </c>
      <c r="BA234" s="147">
        <f t="shared" si="73"/>
        <v>0</v>
      </c>
      <c r="BB234" s="147">
        <f t="shared" si="74"/>
        <v>14447</v>
      </c>
      <c r="BC234" s="147">
        <f t="shared" si="75"/>
        <v>0</v>
      </c>
      <c r="BD234" s="147">
        <f t="shared" si="76"/>
        <v>0</v>
      </c>
      <c r="BE234" s="147">
        <f t="shared" si="77"/>
        <v>0</v>
      </c>
      <c r="CA234" s="176">
        <v>3</v>
      </c>
      <c r="CB234" s="176">
        <v>0</v>
      </c>
      <c r="CZ234" s="147">
        <v>0</v>
      </c>
    </row>
    <row r="235" spans="1:104" ht="12.75">
      <c r="A235" s="170">
        <v>180</v>
      </c>
      <c r="B235" s="171" t="s">
        <v>498</v>
      </c>
      <c r="C235" s="172" t="s">
        <v>499</v>
      </c>
      <c r="D235" s="173" t="s">
        <v>138</v>
      </c>
      <c r="E235" s="174">
        <v>1</v>
      </c>
      <c r="F235" s="174">
        <v>4280</v>
      </c>
      <c r="G235" s="175">
        <f t="shared" si="72"/>
        <v>4280</v>
      </c>
      <c r="O235" s="169">
        <v>2</v>
      </c>
      <c r="AA235" s="147">
        <v>3</v>
      </c>
      <c r="AB235" s="147">
        <v>0</v>
      </c>
      <c r="AC235" s="147">
        <v>55344671</v>
      </c>
      <c r="AZ235" s="147">
        <v>2</v>
      </c>
      <c r="BA235" s="147">
        <f t="shared" si="73"/>
        <v>0</v>
      </c>
      <c r="BB235" s="147">
        <f t="shared" si="74"/>
        <v>4280</v>
      </c>
      <c r="BC235" s="147">
        <f t="shared" si="75"/>
        <v>0</v>
      </c>
      <c r="BD235" s="147">
        <f t="shared" si="76"/>
        <v>0</v>
      </c>
      <c r="BE235" s="147">
        <f t="shared" si="77"/>
        <v>0</v>
      </c>
      <c r="CA235" s="176">
        <v>3</v>
      </c>
      <c r="CB235" s="176">
        <v>0</v>
      </c>
      <c r="CZ235" s="147">
        <v>0</v>
      </c>
    </row>
    <row r="236" spans="1:104" ht="12.75">
      <c r="A236" s="170">
        <v>181</v>
      </c>
      <c r="B236" s="171" t="s">
        <v>500</v>
      </c>
      <c r="C236" s="172" t="s">
        <v>501</v>
      </c>
      <c r="D236" s="173" t="s">
        <v>138</v>
      </c>
      <c r="E236" s="174">
        <v>1</v>
      </c>
      <c r="F236" s="174">
        <v>11100</v>
      </c>
      <c r="G236" s="175">
        <f t="shared" si="72"/>
        <v>11100</v>
      </c>
      <c r="O236" s="169">
        <v>2</v>
      </c>
      <c r="AA236" s="147">
        <v>3</v>
      </c>
      <c r="AB236" s="147">
        <v>0</v>
      </c>
      <c r="AC236" s="147">
        <v>55344859</v>
      </c>
      <c r="AZ236" s="147">
        <v>2</v>
      </c>
      <c r="BA236" s="147">
        <f t="shared" si="73"/>
        <v>0</v>
      </c>
      <c r="BB236" s="147">
        <f t="shared" si="74"/>
        <v>11100</v>
      </c>
      <c r="BC236" s="147">
        <f t="shared" si="75"/>
        <v>0</v>
      </c>
      <c r="BD236" s="147">
        <f t="shared" si="76"/>
        <v>0</v>
      </c>
      <c r="BE236" s="147">
        <f t="shared" si="77"/>
        <v>0</v>
      </c>
      <c r="CA236" s="176">
        <v>3</v>
      </c>
      <c r="CB236" s="176">
        <v>0</v>
      </c>
      <c r="CZ236" s="147">
        <v>0</v>
      </c>
    </row>
    <row r="237" spans="1:104" ht="12.75">
      <c r="A237" s="170">
        <v>182</v>
      </c>
      <c r="B237" s="171" t="s">
        <v>502</v>
      </c>
      <c r="C237" s="172" t="s">
        <v>503</v>
      </c>
      <c r="D237" s="173" t="s">
        <v>138</v>
      </c>
      <c r="E237" s="174">
        <v>1</v>
      </c>
      <c r="F237" s="174">
        <v>22600</v>
      </c>
      <c r="G237" s="175">
        <f t="shared" si="72"/>
        <v>22600</v>
      </c>
      <c r="O237" s="169">
        <v>2</v>
      </c>
      <c r="AA237" s="147">
        <v>3</v>
      </c>
      <c r="AB237" s="147">
        <v>0</v>
      </c>
      <c r="AC237" s="147">
        <v>55345549</v>
      </c>
      <c r="AZ237" s="147">
        <v>2</v>
      </c>
      <c r="BA237" s="147">
        <f t="shared" si="73"/>
        <v>0</v>
      </c>
      <c r="BB237" s="147">
        <f t="shared" si="74"/>
        <v>22600</v>
      </c>
      <c r="BC237" s="147">
        <f t="shared" si="75"/>
        <v>0</v>
      </c>
      <c r="BD237" s="147">
        <f t="shared" si="76"/>
        <v>0</v>
      </c>
      <c r="BE237" s="147">
        <f t="shared" si="77"/>
        <v>0</v>
      </c>
      <c r="CA237" s="176">
        <v>3</v>
      </c>
      <c r="CB237" s="176">
        <v>0</v>
      </c>
      <c r="CZ237" s="147">
        <v>0</v>
      </c>
    </row>
    <row r="238" spans="1:104" ht="12.75">
      <c r="A238" s="170">
        <v>183</v>
      </c>
      <c r="B238" s="171" t="s">
        <v>504</v>
      </c>
      <c r="C238" s="172" t="s">
        <v>505</v>
      </c>
      <c r="D238" s="173" t="s">
        <v>62</v>
      </c>
      <c r="E238" s="174">
        <v>2848.01</v>
      </c>
      <c r="F238" s="174">
        <v>1.4</v>
      </c>
      <c r="G238" s="175">
        <f t="shared" si="72"/>
        <v>3987.214</v>
      </c>
      <c r="O238" s="169">
        <v>2</v>
      </c>
      <c r="AA238" s="147">
        <v>1</v>
      </c>
      <c r="AB238" s="147">
        <v>5</v>
      </c>
      <c r="AC238" s="147">
        <v>5</v>
      </c>
      <c r="AZ238" s="147">
        <v>2</v>
      </c>
      <c r="BA238" s="147">
        <f t="shared" si="73"/>
        <v>0</v>
      </c>
      <c r="BB238" s="147">
        <f t="shared" si="74"/>
        <v>3987.214</v>
      </c>
      <c r="BC238" s="147">
        <f t="shared" si="75"/>
        <v>0</v>
      </c>
      <c r="BD238" s="147">
        <f t="shared" si="76"/>
        <v>0</v>
      </c>
      <c r="BE238" s="147">
        <f t="shared" si="77"/>
        <v>0</v>
      </c>
      <c r="CA238" s="176">
        <v>1</v>
      </c>
      <c r="CB238" s="176">
        <v>5</v>
      </c>
      <c r="CZ238" s="147">
        <v>0</v>
      </c>
    </row>
    <row r="239" spans="1:57" ht="12.75">
      <c r="A239" s="177"/>
      <c r="B239" s="178" t="s">
        <v>77</v>
      </c>
      <c r="C239" s="179" t="str">
        <f>CONCATENATE(B222," ",C222)</f>
        <v>767 Konstrukce zámečnické</v>
      </c>
      <c r="D239" s="180"/>
      <c r="E239" s="181"/>
      <c r="F239" s="182"/>
      <c r="G239" s="183">
        <f>SUM(G222:G238)</f>
        <v>100989.244</v>
      </c>
      <c r="O239" s="169">
        <v>4</v>
      </c>
      <c r="BA239" s="184">
        <f>SUM(BA222:BA238)</f>
        <v>0</v>
      </c>
      <c r="BB239" s="184">
        <f>SUM(BB222:BB238)</f>
        <v>100989.244</v>
      </c>
      <c r="BC239" s="184">
        <f>SUM(BC222:BC238)</f>
        <v>0</v>
      </c>
      <c r="BD239" s="184">
        <f>SUM(BD222:BD238)</f>
        <v>0</v>
      </c>
      <c r="BE239" s="184">
        <f>SUM(BE222:BE238)</f>
        <v>0</v>
      </c>
    </row>
    <row r="240" spans="1:15" ht="12.75">
      <c r="A240" s="162" t="s">
        <v>74</v>
      </c>
      <c r="B240" s="163" t="s">
        <v>506</v>
      </c>
      <c r="C240" s="164" t="s">
        <v>507</v>
      </c>
      <c r="D240" s="165"/>
      <c r="E240" s="166"/>
      <c r="F240" s="166"/>
      <c r="G240" s="167"/>
      <c r="H240" s="168"/>
      <c r="I240" s="168"/>
      <c r="O240" s="169">
        <v>1</v>
      </c>
    </row>
    <row r="241" spans="1:104" ht="12.75">
      <c r="A241" s="170">
        <v>184</v>
      </c>
      <c r="B241" s="171" t="s">
        <v>508</v>
      </c>
      <c r="C241" s="172" t="s">
        <v>509</v>
      </c>
      <c r="D241" s="173" t="s">
        <v>84</v>
      </c>
      <c r="E241" s="174">
        <v>5.78</v>
      </c>
      <c r="F241" s="174">
        <v>324.5</v>
      </c>
      <c r="G241" s="175">
        <f aca="true" t="shared" si="78" ref="G241:G247">E241*F241</f>
        <v>1875.6100000000001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aca="true" t="shared" si="79" ref="BA241:BA247">IF(AZ241=1,G241,0)</f>
        <v>0</v>
      </c>
      <c r="BB241" s="147">
        <f aca="true" t="shared" si="80" ref="BB241:BB247">IF(AZ241=2,G241,0)</f>
        <v>1875.6100000000001</v>
      </c>
      <c r="BC241" s="147">
        <f aca="true" t="shared" si="81" ref="BC241:BC247">IF(AZ241=3,G241,0)</f>
        <v>0</v>
      </c>
      <c r="BD241" s="147">
        <f aca="true" t="shared" si="82" ref="BD241:BD247">IF(AZ241=4,G241,0)</f>
        <v>0</v>
      </c>
      <c r="BE241" s="147">
        <f aca="true" t="shared" si="83" ref="BE241:BE247">IF(AZ241=5,G241,0)</f>
        <v>0</v>
      </c>
      <c r="CA241" s="176">
        <v>1</v>
      </c>
      <c r="CB241" s="176">
        <v>7</v>
      </c>
      <c r="CZ241" s="147">
        <v>0</v>
      </c>
    </row>
    <row r="242" spans="1:104" ht="12.75">
      <c r="A242" s="170">
        <v>185</v>
      </c>
      <c r="B242" s="171" t="s">
        <v>510</v>
      </c>
      <c r="C242" s="172" t="s">
        <v>511</v>
      </c>
      <c r="D242" s="173" t="s">
        <v>115</v>
      </c>
      <c r="E242" s="174">
        <v>12.1</v>
      </c>
      <c r="F242" s="174">
        <v>275</v>
      </c>
      <c r="G242" s="175">
        <f t="shared" si="78"/>
        <v>3327.5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79"/>
        <v>0</v>
      </c>
      <c r="BB242" s="147">
        <f t="shared" si="80"/>
        <v>3327.5</v>
      </c>
      <c r="BC242" s="147">
        <f t="shared" si="81"/>
        <v>0</v>
      </c>
      <c r="BD242" s="147">
        <f t="shared" si="82"/>
        <v>0</v>
      </c>
      <c r="BE242" s="147">
        <f t="shared" si="83"/>
        <v>0</v>
      </c>
      <c r="CA242" s="176">
        <v>1</v>
      </c>
      <c r="CB242" s="176">
        <v>7</v>
      </c>
      <c r="CZ242" s="147">
        <v>0.000229999999999952</v>
      </c>
    </row>
    <row r="243" spans="1:104" ht="12.75">
      <c r="A243" s="170">
        <v>186</v>
      </c>
      <c r="B243" s="171" t="s">
        <v>512</v>
      </c>
      <c r="C243" s="172" t="s">
        <v>513</v>
      </c>
      <c r="D243" s="173" t="s">
        <v>84</v>
      </c>
      <c r="E243" s="174">
        <v>1568.8</v>
      </c>
      <c r="F243" s="174">
        <v>163</v>
      </c>
      <c r="G243" s="175">
        <f t="shared" si="78"/>
        <v>255714.4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79"/>
        <v>0</v>
      </c>
      <c r="BB243" s="147">
        <f t="shared" si="80"/>
        <v>255714.4</v>
      </c>
      <c r="BC243" s="147">
        <f t="shared" si="81"/>
        <v>0</v>
      </c>
      <c r="BD243" s="147">
        <f t="shared" si="82"/>
        <v>0</v>
      </c>
      <c r="BE243" s="147">
        <f t="shared" si="83"/>
        <v>0</v>
      </c>
      <c r="CA243" s="176">
        <v>1</v>
      </c>
      <c r="CB243" s="176">
        <v>7</v>
      </c>
      <c r="CZ243" s="147">
        <v>0</v>
      </c>
    </row>
    <row r="244" spans="1:104" ht="12.75">
      <c r="A244" s="170">
        <v>187</v>
      </c>
      <c r="B244" s="171" t="s">
        <v>514</v>
      </c>
      <c r="C244" s="172" t="s">
        <v>515</v>
      </c>
      <c r="D244" s="173" t="s">
        <v>84</v>
      </c>
      <c r="E244" s="174">
        <v>1574.58</v>
      </c>
      <c r="F244" s="174">
        <v>9.2</v>
      </c>
      <c r="G244" s="175">
        <f t="shared" si="78"/>
        <v>14486.135999999999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79"/>
        <v>0</v>
      </c>
      <c r="BB244" s="147">
        <f t="shared" si="80"/>
        <v>14486.135999999999</v>
      </c>
      <c r="BC244" s="147">
        <f t="shared" si="81"/>
        <v>0</v>
      </c>
      <c r="BD244" s="147">
        <f t="shared" si="82"/>
        <v>0</v>
      </c>
      <c r="BE244" s="147">
        <f t="shared" si="83"/>
        <v>0</v>
      </c>
      <c r="CA244" s="176">
        <v>1</v>
      </c>
      <c r="CB244" s="176">
        <v>7</v>
      </c>
      <c r="CZ244" s="147">
        <v>0</v>
      </c>
    </row>
    <row r="245" spans="1:104" ht="12.75">
      <c r="A245" s="170">
        <v>188</v>
      </c>
      <c r="B245" s="171" t="s">
        <v>516</v>
      </c>
      <c r="C245" s="172" t="s">
        <v>517</v>
      </c>
      <c r="D245" s="173" t="s">
        <v>84</v>
      </c>
      <c r="E245" s="174">
        <v>1647.24</v>
      </c>
      <c r="F245" s="174">
        <v>183</v>
      </c>
      <c r="G245" s="175">
        <f t="shared" si="78"/>
        <v>301444.92</v>
      </c>
      <c r="O245" s="169">
        <v>2</v>
      </c>
      <c r="AA245" s="147">
        <v>3</v>
      </c>
      <c r="AB245" s="147">
        <v>0</v>
      </c>
      <c r="AC245" s="147">
        <v>59247220</v>
      </c>
      <c r="AZ245" s="147">
        <v>2</v>
      </c>
      <c r="BA245" s="147">
        <f t="shared" si="79"/>
        <v>0</v>
      </c>
      <c r="BB245" s="147">
        <f t="shared" si="80"/>
        <v>301444.92</v>
      </c>
      <c r="BC245" s="147">
        <f t="shared" si="81"/>
        <v>0</v>
      </c>
      <c r="BD245" s="147">
        <f t="shared" si="82"/>
        <v>0</v>
      </c>
      <c r="BE245" s="147">
        <f t="shared" si="83"/>
        <v>0</v>
      </c>
      <c r="CA245" s="176">
        <v>3</v>
      </c>
      <c r="CB245" s="176">
        <v>0</v>
      </c>
      <c r="CZ245" s="147">
        <v>0</v>
      </c>
    </row>
    <row r="246" spans="1:104" ht="12.75">
      <c r="A246" s="170">
        <v>189</v>
      </c>
      <c r="B246" s="171" t="s">
        <v>518</v>
      </c>
      <c r="C246" s="172" t="s">
        <v>519</v>
      </c>
      <c r="D246" s="173" t="s">
        <v>84</v>
      </c>
      <c r="E246" s="174">
        <v>6.07</v>
      </c>
      <c r="F246" s="174">
        <v>350.15</v>
      </c>
      <c r="G246" s="175">
        <f t="shared" si="78"/>
        <v>2125.4105</v>
      </c>
      <c r="O246" s="169">
        <v>2</v>
      </c>
      <c r="AA246" s="147">
        <v>3</v>
      </c>
      <c r="AB246" s="147">
        <v>0</v>
      </c>
      <c r="AC246" s="147">
        <v>59764203</v>
      </c>
      <c r="AZ246" s="147">
        <v>2</v>
      </c>
      <c r="BA246" s="147">
        <f t="shared" si="79"/>
        <v>0</v>
      </c>
      <c r="BB246" s="147">
        <f t="shared" si="80"/>
        <v>2125.4105</v>
      </c>
      <c r="BC246" s="147">
        <f t="shared" si="81"/>
        <v>0</v>
      </c>
      <c r="BD246" s="147">
        <f t="shared" si="82"/>
        <v>0</v>
      </c>
      <c r="BE246" s="147">
        <f t="shared" si="83"/>
        <v>0</v>
      </c>
      <c r="CA246" s="176">
        <v>3</v>
      </c>
      <c r="CB246" s="176">
        <v>0</v>
      </c>
      <c r="CZ246" s="147">
        <v>0</v>
      </c>
    </row>
    <row r="247" spans="1:104" ht="12.75">
      <c r="A247" s="170">
        <v>190</v>
      </c>
      <c r="B247" s="171" t="s">
        <v>520</v>
      </c>
      <c r="C247" s="172" t="s">
        <v>521</v>
      </c>
      <c r="D247" s="173" t="s">
        <v>62</v>
      </c>
      <c r="E247" s="174">
        <v>9292.53</v>
      </c>
      <c r="F247" s="174">
        <v>5.1</v>
      </c>
      <c r="G247" s="175">
        <f t="shared" si="78"/>
        <v>47391.903</v>
      </c>
      <c r="O247" s="169">
        <v>2</v>
      </c>
      <c r="AA247" s="147">
        <v>1</v>
      </c>
      <c r="AB247" s="147">
        <v>5</v>
      </c>
      <c r="AC247" s="147">
        <v>5</v>
      </c>
      <c r="AZ247" s="147">
        <v>2</v>
      </c>
      <c r="BA247" s="147">
        <f t="shared" si="79"/>
        <v>0</v>
      </c>
      <c r="BB247" s="147">
        <f t="shared" si="80"/>
        <v>47391.903</v>
      </c>
      <c r="BC247" s="147">
        <f t="shared" si="81"/>
        <v>0</v>
      </c>
      <c r="BD247" s="147">
        <f t="shared" si="82"/>
        <v>0</v>
      </c>
      <c r="BE247" s="147">
        <f t="shared" si="83"/>
        <v>0</v>
      </c>
      <c r="CA247" s="176">
        <v>1</v>
      </c>
      <c r="CB247" s="176">
        <v>5</v>
      </c>
      <c r="CZ247" s="147">
        <v>0</v>
      </c>
    </row>
    <row r="248" spans="1:57" ht="12.75">
      <c r="A248" s="177"/>
      <c r="B248" s="178" t="s">
        <v>77</v>
      </c>
      <c r="C248" s="179" t="str">
        <f>CONCATENATE(B240," ",C240)</f>
        <v>771 Podlahy z dlaždic a obklady</v>
      </c>
      <c r="D248" s="180"/>
      <c r="E248" s="181"/>
      <c r="F248" s="182"/>
      <c r="G248" s="183">
        <f>SUM(G240:G247)</f>
        <v>626365.8795</v>
      </c>
      <c r="O248" s="169">
        <v>4</v>
      </c>
      <c r="BA248" s="184">
        <f>SUM(BA240:BA247)</f>
        <v>0</v>
      </c>
      <c r="BB248" s="184">
        <f>SUM(BB240:BB247)</f>
        <v>626365.8795</v>
      </c>
      <c r="BC248" s="184">
        <f>SUM(BC240:BC247)</f>
        <v>0</v>
      </c>
      <c r="BD248" s="184">
        <f>SUM(BD240:BD247)</f>
        <v>0</v>
      </c>
      <c r="BE248" s="184">
        <f>SUM(BE240:BE247)</f>
        <v>0</v>
      </c>
    </row>
    <row r="249" spans="1:15" ht="12.75">
      <c r="A249" s="162" t="s">
        <v>74</v>
      </c>
      <c r="B249" s="163" t="s">
        <v>522</v>
      </c>
      <c r="C249" s="164" t="s">
        <v>523</v>
      </c>
      <c r="D249" s="165"/>
      <c r="E249" s="166"/>
      <c r="F249" s="166"/>
      <c r="G249" s="167"/>
      <c r="H249" s="168"/>
      <c r="I249" s="168"/>
      <c r="O249" s="169">
        <v>1</v>
      </c>
    </row>
    <row r="250" spans="1:104" ht="12.75">
      <c r="A250" s="170">
        <v>191</v>
      </c>
      <c r="B250" s="171" t="s">
        <v>524</v>
      </c>
      <c r="C250" s="172" t="s">
        <v>525</v>
      </c>
      <c r="D250" s="173" t="s">
        <v>84</v>
      </c>
      <c r="E250" s="174">
        <v>39.3</v>
      </c>
      <c r="F250" s="174">
        <v>2.9</v>
      </c>
      <c r="G250" s="175">
        <f>E250*F250</f>
        <v>113.96999999999998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113.96999999999998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A250" s="176">
        <v>1</v>
      </c>
      <c r="CB250" s="176">
        <v>7</v>
      </c>
      <c r="CZ250" s="147">
        <v>0</v>
      </c>
    </row>
    <row r="251" spans="1:104" ht="22.5">
      <c r="A251" s="170">
        <v>192</v>
      </c>
      <c r="B251" s="171" t="s">
        <v>526</v>
      </c>
      <c r="C251" s="172" t="s">
        <v>527</v>
      </c>
      <c r="D251" s="173" t="s">
        <v>84</v>
      </c>
      <c r="E251" s="174">
        <v>43.23</v>
      </c>
      <c r="F251" s="174">
        <v>272</v>
      </c>
      <c r="G251" s="175">
        <f>E251*F251</f>
        <v>11758.56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11758.56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</v>
      </c>
    </row>
    <row r="252" spans="1:104" ht="12.75">
      <c r="A252" s="170">
        <v>193</v>
      </c>
      <c r="B252" s="171" t="s">
        <v>528</v>
      </c>
      <c r="C252" s="172" t="s">
        <v>529</v>
      </c>
      <c r="D252" s="173" t="s">
        <v>62</v>
      </c>
      <c r="E252" s="174">
        <v>1.51</v>
      </c>
      <c r="F252" s="174">
        <v>0.77</v>
      </c>
      <c r="G252" s="175">
        <f>E252*F252</f>
        <v>1.1627</v>
      </c>
      <c r="O252" s="169">
        <v>2</v>
      </c>
      <c r="AA252" s="147">
        <v>1</v>
      </c>
      <c r="AB252" s="147">
        <v>5</v>
      </c>
      <c r="AC252" s="147">
        <v>5</v>
      </c>
      <c r="AZ252" s="147">
        <v>2</v>
      </c>
      <c r="BA252" s="147">
        <f>IF(AZ252=1,G252,0)</f>
        <v>0</v>
      </c>
      <c r="BB252" s="147">
        <f>IF(AZ252=2,G252,0)</f>
        <v>1.1627</v>
      </c>
      <c r="BC252" s="147">
        <f>IF(AZ252=3,G252,0)</f>
        <v>0</v>
      </c>
      <c r="BD252" s="147">
        <f>IF(AZ252=4,G252,0)</f>
        <v>0</v>
      </c>
      <c r="BE252" s="147">
        <f>IF(AZ252=5,G252,0)</f>
        <v>0</v>
      </c>
      <c r="CA252" s="176">
        <v>1</v>
      </c>
      <c r="CB252" s="176">
        <v>5</v>
      </c>
      <c r="CZ252" s="147">
        <v>0</v>
      </c>
    </row>
    <row r="253" spans="1:57" ht="12.75">
      <c r="A253" s="177"/>
      <c r="B253" s="178" t="s">
        <v>77</v>
      </c>
      <c r="C253" s="179" t="str">
        <f>CONCATENATE(B249," ",C249)</f>
        <v>776 Podlahy povlakové</v>
      </c>
      <c r="D253" s="180"/>
      <c r="E253" s="181"/>
      <c r="F253" s="182"/>
      <c r="G253" s="183">
        <f>SUM(G249:G252)</f>
        <v>11873.6927</v>
      </c>
      <c r="O253" s="169">
        <v>4</v>
      </c>
      <c r="BA253" s="184">
        <f>SUM(BA249:BA252)</f>
        <v>0</v>
      </c>
      <c r="BB253" s="184">
        <f>SUM(BB249:BB252)</f>
        <v>11873.6927</v>
      </c>
      <c r="BC253" s="184">
        <f>SUM(BC249:BC252)</f>
        <v>0</v>
      </c>
      <c r="BD253" s="184">
        <f>SUM(BD249:BD252)</f>
        <v>0</v>
      </c>
      <c r="BE253" s="184">
        <f>SUM(BE249:BE252)</f>
        <v>0</v>
      </c>
    </row>
    <row r="254" spans="1:15" ht="12.75">
      <c r="A254" s="162" t="s">
        <v>74</v>
      </c>
      <c r="B254" s="163" t="s">
        <v>530</v>
      </c>
      <c r="C254" s="164" t="s">
        <v>531</v>
      </c>
      <c r="D254" s="165"/>
      <c r="E254" s="166"/>
      <c r="F254" s="166"/>
      <c r="G254" s="167"/>
      <c r="H254" s="168"/>
      <c r="I254" s="168"/>
      <c r="O254" s="169">
        <v>1</v>
      </c>
    </row>
    <row r="255" spans="1:104" ht="12.75">
      <c r="A255" s="170">
        <v>194</v>
      </c>
      <c r="B255" s="171" t="s">
        <v>532</v>
      </c>
      <c r="C255" s="172" t="s">
        <v>533</v>
      </c>
      <c r="D255" s="173" t="s">
        <v>84</v>
      </c>
      <c r="E255" s="174">
        <v>39.3</v>
      </c>
      <c r="F255" s="174">
        <v>18.6</v>
      </c>
      <c r="G255" s="175">
        <f>E255*F255</f>
        <v>730.98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730.98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1</v>
      </c>
      <c r="CB255" s="176">
        <v>7</v>
      </c>
      <c r="CZ255" s="147">
        <v>6.00000000000045E-05</v>
      </c>
    </row>
    <row r="256" spans="1:104" ht="12.75">
      <c r="A256" s="170">
        <v>195</v>
      </c>
      <c r="B256" s="171" t="s">
        <v>534</v>
      </c>
      <c r="C256" s="172" t="s">
        <v>535</v>
      </c>
      <c r="D256" s="173" t="s">
        <v>84</v>
      </c>
      <c r="E256" s="174">
        <v>39.3</v>
      </c>
      <c r="F256" s="174">
        <v>113.5</v>
      </c>
      <c r="G256" s="175">
        <f>E256*F256</f>
        <v>4460.549999999999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>IF(AZ256=1,G256,0)</f>
        <v>0</v>
      </c>
      <c r="BB256" s="147">
        <f>IF(AZ256=2,G256,0)</f>
        <v>4460.549999999999</v>
      </c>
      <c r="BC256" s="147">
        <f>IF(AZ256=3,G256,0)</f>
        <v>0</v>
      </c>
      <c r="BD256" s="147">
        <f>IF(AZ256=4,G256,0)</f>
        <v>0</v>
      </c>
      <c r="BE256" s="147">
        <f>IF(AZ256=5,G256,0)</f>
        <v>0</v>
      </c>
      <c r="CA256" s="176">
        <v>1</v>
      </c>
      <c r="CB256" s="176">
        <v>7</v>
      </c>
      <c r="CZ256" s="147">
        <v>0.00384000000000029</v>
      </c>
    </row>
    <row r="257" spans="1:104" ht="22.5">
      <c r="A257" s="170">
        <v>196</v>
      </c>
      <c r="B257" s="171" t="s">
        <v>536</v>
      </c>
      <c r="C257" s="172" t="s">
        <v>537</v>
      </c>
      <c r="D257" s="173" t="s">
        <v>84</v>
      </c>
      <c r="E257" s="174">
        <v>138.1</v>
      </c>
      <c r="F257" s="174">
        <v>83.5</v>
      </c>
      <c r="G257" s="175">
        <f>E257*F257</f>
        <v>11531.35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11531.35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1</v>
      </c>
      <c r="CB257" s="176">
        <v>7</v>
      </c>
      <c r="CZ257" s="147">
        <v>0.000430000000000152</v>
      </c>
    </row>
    <row r="258" spans="1:104" ht="12.75">
      <c r="A258" s="170">
        <v>197</v>
      </c>
      <c r="B258" s="171" t="s">
        <v>538</v>
      </c>
      <c r="C258" s="172" t="s">
        <v>539</v>
      </c>
      <c r="D258" s="173" t="s">
        <v>62</v>
      </c>
      <c r="E258" s="174">
        <v>226.12</v>
      </c>
      <c r="F258" s="174">
        <v>0.77</v>
      </c>
      <c r="G258" s="175">
        <f>E258*F258</f>
        <v>174.1124</v>
      </c>
      <c r="O258" s="169">
        <v>2</v>
      </c>
      <c r="AA258" s="147">
        <v>1</v>
      </c>
      <c r="AB258" s="147">
        <v>5</v>
      </c>
      <c r="AC258" s="147">
        <v>5</v>
      </c>
      <c r="AZ258" s="147">
        <v>2</v>
      </c>
      <c r="BA258" s="147">
        <f>IF(AZ258=1,G258,0)</f>
        <v>0</v>
      </c>
      <c r="BB258" s="147">
        <f>IF(AZ258=2,G258,0)</f>
        <v>174.1124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6">
        <v>1</v>
      </c>
      <c r="CB258" s="176">
        <v>5</v>
      </c>
      <c r="CZ258" s="147">
        <v>0</v>
      </c>
    </row>
    <row r="259" spans="1:57" ht="12.75">
      <c r="A259" s="177"/>
      <c r="B259" s="178" t="s">
        <v>77</v>
      </c>
      <c r="C259" s="179" t="str">
        <f>CONCATENATE(B254," ",C254)</f>
        <v>777 Podlahy ze syntetických hmot</v>
      </c>
      <c r="D259" s="180"/>
      <c r="E259" s="181"/>
      <c r="F259" s="182"/>
      <c r="G259" s="183">
        <f>SUM(G254:G258)</f>
        <v>16896.9924</v>
      </c>
      <c r="O259" s="169">
        <v>4</v>
      </c>
      <c r="BA259" s="184">
        <f>SUM(BA254:BA258)</f>
        <v>0</v>
      </c>
      <c r="BB259" s="184">
        <f>SUM(BB254:BB258)</f>
        <v>16896.9924</v>
      </c>
      <c r="BC259" s="184">
        <f>SUM(BC254:BC258)</f>
        <v>0</v>
      </c>
      <c r="BD259" s="184">
        <f>SUM(BD254:BD258)</f>
        <v>0</v>
      </c>
      <c r="BE259" s="184">
        <f>SUM(BE254:BE258)</f>
        <v>0</v>
      </c>
    </row>
    <row r="260" spans="1:15" ht="12.75">
      <c r="A260" s="162" t="s">
        <v>74</v>
      </c>
      <c r="B260" s="163" t="s">
        <v>540</v>
      </c>
      <c r="C260" s="164" t="s">
        <v>541</v>
      </c>
      <c r="D260" s="165"/>
      <c r="E260" s="166"/>
      <c r="F260" s="166"/>
      <c r="G260" s="167"/>
      <c r="H260" s="168"/>
      <c r="I260" s="168"/>
      <c r="O260" s="169">
        <v>1</v>
      </c>
    </row>
    <row r="261" spans="1:104" ht="12.75">
      <c r="A261" s="170">
        <v>198</v>
      </c>
      <c r="B261" s="171" t="s">
        <v>542</v>
      </c>
      <c r="C261" s="172" t="s">
        <v>543</v>
      </c>
      <c r="D261" s="173" t="s">
        <v>84</v>
      </c>
      <c r="E261" s="174">
        <v>11.8</v>
      </c>
      <c r="F261" s="174">
        <v>265</v>
      </c>
      <c r="G261" s="175">
        <f>E261*F261</f>
        <v>3127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3127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1</v>
      </c>
      <c r="CB261" s="176">
        <v>7</v>
      </c>
      <c r="CZ261" s="147">
        <v>0</v>
      </c>
    </row>
    <row r="262" spans="1:104" ht="12.75">
      <c r="A262" s="170">
        <v>199</v>
      </c>
      <c r="B262" s="171" t="s">
        <v>544</v>
      </c>
      <c r="C262" s="172" t="s">
        <v>515</v>
      </c>
      <c r="D262" s="173" t="s">
        <v>84</v>
      </c>
      <c r="E262" s="174">
        <v>11.8</v>
      </c>
      <c r="F262" s="174">
        <v>3.05</v>
      </c>
      <c r="G262" s="175">
        <f>E262*F262</f>
        <v>35.99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35.99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6">
        <v>1</v>
      </c>
      <c r="CB262" s="176">
        <v>7</v>
      </c>
      <c r="CZ262" s="147">
        <v>0</v>
      </c>
    </row>
    <row r="263" spans="1:104" ht="12.75">
      <c r="A263" s="170">
        <v>200</v>
      </c>
      <c r="B263" s="171" t="s">
        <v>545</v>
      </c>
      <c r="C263" s="172" t="s">
        <v>546</v>
      </c>
      <c r="D263" s="173" t="s">
        <v>115</v>
      </c>
      <c r="E263" s="174">
        <v>6.4</v>
      </c>
      <c r="F263" s="174">
        <v>75.5</v>
      </c>
      <c r="G263" s="175">
        <f>E263*F263</f>
        <v>483.20000000000005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483.20000000000005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1</v>
      </c>
      <c r="CB263" s="176">
        <v>7</v>
      </c>
      <c r="CZ263" s="147">
        <v>0.00757999999999726</v>
      </c>
    </row>
    <row r="264" spans="1:104" ht="12.75">
      <c r="A264" s="170">
        <v>201</v>
      </c>
      <c r="B264" s="171" t="s">
        <v>547</v>
      </c>
      <c r="C264" s="172" t="s">
        <v>548</v>
      </c>
      <c r="D264" s="173" t="s">
        <v>84</v>
      </c>
      <c r="E264" s="174">
        <v>12.39</v>
      </c>
      <c r="F264" s="174">
        <v>254.98</v>
      </c>
      <c r="G264" s="175">
        <f>E264*F264</f>
        <v>3159.2022</v>
      </c>
      <c r="O264" s="169">
        <v>2</v>
      </c>
      <c r="AA264" s="147">
        <v>3</v>
      </c>
      <c r="AB264" s="147">
        <v>0</v>
      </c>
      <c r="AC264" s="147">
        <v>59781345</v>
      </c>
      <c r="AZ264" s="147">
        <v>2</v>
      </c>
      <c r="BA264" s="147">
        <f>IF(AZ264=1,G264,0)</f>
        <v>0</v>
      </c>
      <c r="BB264" s="147">
        <f>IF(AZ264=2,G264,0)</f>
        <v>3159.2022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6">
        <v>3</v>
      </c>
      <c r="CB264" s="176">
        <v>0</v>
      </c>
      <c r="CZ264" s="147">
        <v>0</v>
      </c>
    </row>
    <row r="265" spans="1:104" ht="12.75">
      <c r="A265" s="170">
        <v>202</v>
      </c>
      <c r="B265" s="171" t="s">
        <v>549</v>
      </c>
      <c r="C265" s="172" t="s">
        <v>550</v>
      </c>
      <c r="D265" s="173" t="s">
        <v>62</v>
      </c>
      <c r="E265" s="174">
        <v>82.96</v>
      </c>
      <c r="F265" s="174">
        <v>2.9</v>
      </c>
      <c r="G265" s="175">
        <f>E265*F265</f>
        <v>240.58399999999997</v>
      </c>
      <c r="O265" s="169">
        <v>2</v>
      </c>
      <c r="AA265" s="147">
        <v>1</v>
      </c>
      <c r="AB265" s="147">
        <v>5</v>
      </c>
      <c r="AC265" s="147">
        <v>5</v>
      </c>
      <c r="AZ265" s="147">
        <v>2</v>
      </c>
      <c r="BA265" s="147">
        <f>IF(AZ265=1,G265,0)</f>
        <v>0</v>
      </c>
      <c r="BB265" s="147">
        <f>IF(AZ265=2,G265,0)</f>
        <v>240.58399999999997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1</v>
      </c>
      <c r="CB265" s="176">
        <v>5</v>
      </c>
      <c r="CZ265" s="147">
        <v>0</v>
      </c>
    </row>
    <row r="266" spans="1:57" ht="12.75">
      <c r="A266" s="177"/>
      <c r="B266" s="178" t="s">
        <v>77</v>
      </c>
      <c r="C266" s="179" t="str">
        <f>CONCATENATE(B260," ",C260)</f>
        <v>781 Obklady keramické</v>
      </c>
      <c r="D266" s="180"/>
      <c r="E266" s="181"/>
      <c r="F266" s="182"/>
      <c r="G266" s="183">
        <f>SUM(G260:G265)</f>
        <v>7045.9762</v>
      </c>
      <c r="O266" s="169">
        <v>4</v>
      </c>
      <c r="BA266" s="184">
        <f>SUM(BA260:BA265)</f>
        <v>0</v>
      </c>
      <c r="BB266" s="184">
        <f>SUM(BB260:BB265)</f>
        <v>7045.9762</v>
      </c>
      <c r="BC266" s="184">
        <f>SUM(BC260:BC265)</f>
        <v>0</v>
      </c>
      <c r="BD266" s="184">
        <f>SUM(BD260:BD265)</f>
        <v>0</v>
      </c>
      <c r="BE266" s="184">
        <f>SUM(BE260:BE265)</f>
        <v>0</v>
      </c>
    </row>
    <row r="267" spans="1:15" ht="12.75">
      <c r="A267" s="162" t="s">
        <v>74</v>
      </c>
      <c r="B267" s="163" t="s">
        <v>551</v>
      </c>
      <c r="C267" s="164" t="s">
        <v>552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203</v>
      </c>
      <c r="B268" s="171" t="s">
        <v>553</v>
      </c>
      <c r="C268" s="172" t="s">
        <v>554</v>
      </c>
      <c r="D268" s="173" t="s">
        <v>84</v>
      </c>
      <c r="E268" s="174">
        <v>191.72</v>
      </c>
      <c r="F268" s="174">
        <v>155</v>
      </c>
      <c r="G268" s="175">
        <f>E268*F268</f>
        <v>29716.6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>IF(AZ268=1,G268,0)</f>
        <v>0</v>
      </c>
      <c r="BB268" s="147">
        <f>IF(AZ268=2,G268,0)</f>
        <v>29716.6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6">
        <v>1</v>
      </c>
      <c r="CB268" s="176">
        <v>7</v>
      </c>
      <c r="CZ268" s="147">
        <v>0.000729999999999897</v>
      </c>
    </row>
    <row r="269" spans="1:104" ht="12.75">
      <c r="A269" s="170">
        <v>204</v>
      </c>
      <c r="B269" s="171" t="s">
        <v>555</v>
      </c>
      <c r="C269" s="172" t="s">
        <v>556</v>
      </c>
      <c r="D269" s="173" t="s">
        <v>84</v>
      </c>
      <c r="E269" s="174">
        <v>3.6</v>
      </c>
      <c r="F269" s="174">
        <v>113</v>
      </c>
      <c r="G269" s="175">
        <f>E269*F269</f>
        <v>406.8</v>
      </c>
      <c r="O269" s="169">
        <v>2</v>
      </c>
      <c r="AA269" s="147">
        <v>1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406.8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1</v>
      </c>
      <c r="CB269" s="176">
        <v>7</v>
      </c>
      <c r="CZ269" s="147">
        <v>0</v>
      </c>
    </row>
    <row r="270" spans="1:57" ht="12.75">
      <c r="A270" s="177"/>
      <c r="B270" s="178" t="s">
        <v>77</v>
      </c>
      <c r="C270" s="179" t="str">
        <f>CONCATENATE(B267," ",C267)</f>
        <v>783 Nátěry</v>
      </c>
      <c r="D270" s="180"/>
      <c r="E270" s="181"/>
      <c r="F270" s="182"/>
      <c r="G270" s="183">
        <f>SUM(G267:G269)</f>
        <v>30123.399999999998</v>
      </c>
      <c r="O270" s="169">
        <v>4</v>
      </c>
      <c r="BA270" s="184">
        <f>SUM(BA267:BA269)</f>
        <v>0</v>
      </c>
      <c r="BB270" s="184">
        <f>SUM(BB267:BB269)</f>
        <v>30123.399999999998</v>
      </c>
      <c r="BC270" s="184">
        <f>SUM(BC267:BC269)</f>
        <v>0</v>
      </c>
      <c r="BD270" s="184">
        <f>SUM(BD267:BD269)</f>
        <v>0</v>
      </c>
      <c r="BE270" s="184">
        <f>SUM(BE267:BE269)</f>
        <v>0</v>
      </c>
    </row>
    <row r="271" spans="1:15" ht="12.75">
      <c r="A271" s="162" t="s">
        <v>74</v>
      </c>
      <c r="B271" s="163" t="s">
        <v>557</v>
      </c>
      <c r="C271" s="164" t="s">
        <v>558</v>
      </c>
      <c r="D271" s="165"/>
      <c r="E271" s="166"/>
      <c r="F271" s="166"/>
      <c r="G271" s="167"/>
      <c r="H271" s="168"/>
      <c r="I271" s="168"/>
      <c r="O271" s="169">
        <v>1</v>
      </c>
    </row>
    <row r="272" spans="1:104" ht="12.75">
      <c r="A272" s="170">
        <v>205</v>
      </c>
      <c r="B272" s="171" t="s">
        <v>559</v>
      </c>
      <c r="C272" s="172" t="s">
        <v>560</v>
      </c>
      <c r="D272" s="173" t="s">
        <v>84</v>
      </c>
      <c r="E272" s="174">
        <v>917.37</v>
      </c>
      <c r="F272" s="174">
        <v>25.7</v>
      </c>
      <c r="G272" s="175">
        <f>E272*F272</f>
        <v>23576.409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>IF(AZ272=1,G272,0)</f>
        <v>0</v>
      </c>
      <c r="BB272" s="147">
        <f>IF(AZ272=2,G272,0)</f>
        <v>23576.409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6">
        <v>1</v>
      </c>
      <c r="CB272" s="176">
        <v>7</v>
      </c>
      <c r="CZ272" s="147">
        <v>0.000159999999999938</v>
      </c>
    </row>
    <row r="273" spans="1:104" ht="12.75">
      <c r="A273" s="170">
        <v>206</v>
      </c>
      <c r="B273" s="171" t="s">
        <v>561</v>
      </c>
      <c r="C273" s="172" t="s">
        <v>562</v>
      </c>
      <c r="D273" s="173" t="s">
        <v>84</v>
      </c>
      <c r="E273" s="174">
        <v>712.4</v>
      </c>
      <c r="F273" s="174">
        <v>8.7</v>
      </c>
      <c r="G273" s="175">
        <f>E273*F273</f>
        <v>6197.879999999999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6197.879999999999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6">
        <v>1</v>
      </c>
      <c r="CB273" s="176">
        <v>7</v>
      </c>
      <c r="CZ273" s="147">
        <v>7.00000000000145E-05</v>
      </c>
    </row>
    <row r="274" spans="1:104" ht="12.75">
      <c r="A274" s="170">
        <v>207</v>
      </c>
      <c r="B274" s="171" t="s">
        <v>563</v>
      </c>
      <c r="C274" s="172" t="s">
        <v>564</v>
      </c>
      <c r="D274" s="173" t="s">
        <v>84</v>
      </c>
      <c r="E274" s="174">
        <v>712.4</v>
      </c>
      <c r="F274" s="174">
        <v>23.4</v>
      </c>
      <c r="G274" s="175">
        <f>E274*F274</f>
        <v>16670.16</v>
      </c>
      <c r="O274" s="169">
        <v>2</v>
      </c>
      <c r="AA274" s="147">
        <v>1</v>
      </c>
      <c r="AB274" s="147">
        <v>7</v>
      </c>
      <c r="AC274" s="147">
        <v>7</v>
      </c>
      <c r="AZ274" s="147">
        <v>2</v>
      </c>
      <c r="BA274" s="147">
        <f>IF(AZ274=1,G274,0)</f>
        <v>0</v>
      </c>
      <c r="BB274" s="147">
        <f>IF(AZ274=2,G274,0)</f>
        <v>16670.16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A274" s="176">
        <v>1</v>
      </c>
      <c r="CB274" s="176">
        <v>7</v>
      </c>
      <c r="CZ274" s="147">
        <v>0.000140000000000029</v>
      </c>
    </row>
    <row r="275" spans="1:104" ht="12.75">
      <c r="A275" s="170">
        <v>208</v>
      </c>
      <c r="B275" s="171" t="s">
        <v>565</v>
      </c>
      <c r="C275" s="172" t="s">
        <v>566</v>
      </c>
      <c r="D275" s="173" t="s">
        <v>84</v>
      </c>
      <c r="E275" s="174">
        <v>3470</v>
      </c>
      <c r="F275" s="174">
        <v>9.7</v>
      </c>
      <c r="G275" s="175">
        <f>E275*F275</f>
        <v>33659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>IF(AZ275=1,G275,0)</f>
        <v>0</v>
      </c>
      <c r="BB275" s="147">
        <f>IF(AZ275=2,G275,0)</f>
        <v>33659</v>
      </c>
      <c r="BC275" s="147">
        <f>IF(AZ275=3,G275,0)</f>
        <v>0</v>
      </c>
      <c r="BD275" s="147">
        <f>IF(AZ275=4,G275,0)</f>
        <v>0</v>
      </c>
      <c r="BE275" s="147">
        <f>IF(AZ275=5,G275,0)</f>
        <v>0</v>
      </c>
      <c r="CA275" s="176">
        <v>1</v>
      </c>
      <c r="CB275" s="176">
        <v>7</v>
      </c>
      <c r="CZ275" s="147">
        <v>0</v>
      </c>
    </row>
    <row r="276" spans="1:57" ht="12.75">
      <c r="A276" s="177"/>
      <c r="B276" s="178" t="s">
        <v>77</v>
      </c>
      <c r="C276" s="179" t="str">
        <f>CONCATENATE(B271," ",C271)</f>
        <v>784 Malby</v>
      </c>
      <c r="D276" s="180"/>
      <c r="E276" s="181"/>
      <c r="F276" s="182"/>
      <c r="G276" s="183">
        <f>SUM(G271:G275)</f>
        <v>80103.449</v>
      </c>
      <c r="O276" s="169">
        <v>4</v>
      </c>
      <c r="BA276" s="184">
        <f>SUM(BA271:BA275)</f>
        <v>0</v>
      </c>
      <c r="BB276" s="184">
        <f>SUM(BB271:BB275)</f>
        <v>80103.449</v>
      </c>
      <c r="BC276" s="184">
        <f>SUM(BC271:BC275)</f>
        <v>0</v>
      </c>
      <c r="BD276" s="184">
        <f>SUM(BD271:BD275)</f>
        <v>0</v>
      </c>
      <c r="BE276" s="184">
        <f>SUM(BE271:BE275)</f>
        <v>0</v>
      </c>
    </row>
    <row r="277" spans="1:15" ht="12.75">
      <c r="A277" s="162" t="s">
        <v>74</v>
      </c>
      <c r="B277" s="163" t="s">
        <v>567</v>
      </c>
      <c r="C277" s="164" t="s">
        <v>568</v>
      </c>
      <c r="D277" s="165"/>
      <c r="E277" s="166"/>
      <c r="F277" s="166"/>
      <c r="G277" s="167"/>
      <c r="H277" s="168"/>
      <c r="I277" s="168"/>
      <c r="O277" s="169">
        <v>1</v>
      </c>
    </row>
    <row r="278" spans="1:104" ht="12.75">
      <c r="A278" s="170">
        <v>209</v>
      </c>
      <c r="B278" s="171" t="s">
        <v>569</v>
      </c>
      <c r="C278" s="172" t="s">
        <v>570</v>
      </c>
      <c r="D278" s="173" t="s">
        <v>300</v>
      </c>
      <c r="E278" s="174">
        <v>1</v>
      </c>
      <c r="F278" s="174">
        <v>58500</v>
      </c>
      <c r="G278" s="175">
        <f>E278*F278</f>
        <v>58500</v>
      </c>
      <c r="O278" s="169">
        <v>2</v>
      </c>
      <c r="AA278" s="147">
        <v>12</v>
      </c>
      <c r="AB278" s="147">
        <v>0</v>
      </c>
      <c r="AC278" s="147">
        <v>209</v>
      </c>
      <c r="AZ278" s="147">
        <v>4</v>
      </c>
      <c r="BA278" s="147">
        <f>IF(AZ278=1,G278,0)</f>
        <v>0</v>
      </c>
      <c r="BB278" s="147">
        <f>IF(AZ278=2,G278,0)</f>
        <v>0</v>
      </c>
      <c r="BC278" s="147">
        <f>IF(AZ278=3,G278,0)</f>
        <v>0</v>
      </c>
      <c r="BD278" s="147">
        <f>IF(AZ278=4,G278,0)</f>
        <v>58500</v>
      </c>
      <c r="BE278" s="147">
        <f>IF(AZ278=5,G278,0)</f>
        <v>0</v>
      </c>
      <c r="CA278" s="176">
        <v>12</v>
      </c>
      <c r="CB278" s="176">
        <v>0</v>
      </c>
      <c r="CZ278" s="147">
        <v>0</v>
      </c>
    </row>
    <row r="279" spans="1:104" ht="12.75">
      <c r="A279" s="170">
        <v>210</v>
      </c>
      <c r="B279" s="171" t="s">
        <v>571</v>
      </c>
      <c r="C279" s="172" t="s">
        <v>572</v>
      </c>
      <c r="D279" s="173" t="s">
        <v>300</v>
      </c>
      <c r="E279" s="174">
        <v>1</v>
      </c>
      <c r="F279" s="174">
        <v>905552</v>
      </c>
      <c r="G279" s="175">
        <f>E279*F279</f>
        <v>905552</v>
      </c>
      <c r="O279" s="169">
        <v>2</v>
      </c>
      <c r="AA279" s="147">
        <v>12</v>
      </c>
      <c r="AB279" s="147">
        <v>0</v>
      </c>
      <c r="AC279" s="147">
        <v>210</v>
      </c>
      <c r="AZ279" s="147">
        <v>4</v>
      </c>
      <c r="BA279" s="147">
        <f>IF(AZ279=1,G279,0)</f>
        <v>0</v>
      </c>
      <c r="BB279" s="147">
        <f>IF(AZ279=2,G279,0)</f>
        <v>0</v>
      </c>
      <c r="BC279" s="147">
        <f>IF(AZ279=3,G279,0)</f>
        <v>0</v>
      </c>
      <c r="BD279" s="147">
        <f>IF(AZ279=4,G279,0)</f>
        <v>905552</v>
      </c>
      <c r="BE279" s="147">
        <f>IF(AZ279=5,G279,0)</f>
        <v>0</v>
      </c>
      <c r="CA279" s="176">
        <v>12</v>
      </c>
      <c r="CB279" s="176">
        <v>0</v>
      </c>
      <c r="CZ279" s="147">
        <v>0</v>
      </c>
    </row>
    <row r="280" spans="1:104" ht="12.75">
      <c r="A280" s="170">
        <v>211</v>
      </c>
      <c r="B280" s="171" t="s">
        <v>573</v>
      </c>
      <c r="C280" s="172" t="s">
        <v>574</v>
      </c>
      <c r="D280" s="173" t="s">
        <v>138</v>
      </c>
      <c r="E280" s="174">
        <v>10</v>
      </c>
      <c r="F280" s="174">
        <v>7950</v>
      </c>
      <c r="G280" s="175">
        <f>E280*F280</f>
        <v>79500</v>
      </c>
      <c r="O280" s="169">
        <v>2</v>
      </c>
      <c r="AA280" s="147">
        <v>12</v>
      </c>
      <c r="AB280" s="147">
        <v>0</v>
      </c>
      <c r="AC280" s="147">
        <v>211</v>
      </c>
      <c r="AZ280" s="147">
        <v>4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79500</v>
      </c>
      <c r="BE280" s="147">
        <f>IF(AZ280=5,G280,0)</f>
        <v>0</v>
      </c>
      <c r="CA280" s="176">
        <v>12</v>
      </c>
      <c r="CB280" s="176">
        <v>0</v>
      </c>
      <c r="CZ280" s="147">
        <v>0</v>
      </c>
    </row>
    <row r="281" spans="1:104" ht="12.75">
      <c r="A281" s="170">
        <v>212</v>
      </c>
      <c r="B281" s="171" t="s">
        <v>575</v>
      </c>
      <c r="C281" s="172" t="s">
        <v>576</v>
      </c>
      <c r="D281" s="173" t="s">
        <v>300</v>
      </c>
      <c r="E281" s="174">
        <v>1</v>
      </c>
      <c r="F281" s="174">
        <v>28500</v>
      </c>
      <c r="G281" s="175">
        <f>E281*F281</f>
        <v>28500</v>
      </c>
      <c r="O281" s="169">
        <v>2</v>
      </c>
      <c r="AA281" s="147">
        <v>12</v>
      </c>
      <c r="AB281" s="147">
        <v>0</v>
      </c>
      <c r="AC281" s="147">
        <v>212</v>
      </c>
      <c r="AZ281" s="147">
        <v>4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28500</v>
      </c>
      <c r="BE281" s="147">
        <f>IF(AZ281=5,G281,0)</f>
        <v>0</v>
      </c>
      <c r="CA281" s="176">
        <v>12</v>
      </c>
      <c r="CB281" s="176">
        <v>0</v>
      </c>
      <c r="CZ281" s="147">
        <v>0</v>
      </c>
    </row>
    <row r="282" spans="1:104" ht="12.75">
      <c r="A282" s="170">
        <v>213</v>
      </c>
      <c r="B282" s="171" t="s">
        <v>577</v>
      </c>
      <c r="C282" s="172" t="s">
        <v>578</v>
      </c>
      <c r="D282" s="173" t="s">
        <v>138</v>
      </c>
      <c r="E282" s="174">
        <v>4</v>
      </c>
      <c r="F282" s="174">
        <v>2200</v>
      </c>
      <c r="G282" s="175">
        <f>E282*F282</f>
        <v>8800</v>
      </c>
      <c r="O282" s="169">
        <v>2</v>
      </c>
      <c r="AA282" s="147">
        <v>12</v>
      </c>
      <c r="AB282" s="147">
        <v>0</v>
      </c>
      <c r="AC282" s="147">
        <v>213</v>
      </c>
      <c r="AZ282" s="147">
        <v>4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8800</v>
      </c>
      <c r="BE282" s="147">
        <f>IF(AZ282=5,G282,0)</f>
        <v>0</v>
      </c>
      <c r="CA282" s="176">
        <v>12</v>
      </c>
      <c r="CB282" s="176">
        <v>0</v>
      </c>
      <c r="CZ282" s="147">
        <v>0</v>
      </c>
    </row>
    <row r="283" spans="1:57" ht="12.75">
      <c r="A283" s="177"/>
      <c r="B283" s="178" t="s">
        <v>77</v>
      </c>
      <c r="C283" s="179" t="str">
        <f>CONCATENATE(B277," ",C277)</f>
        <v>M21 Elektromontáže</v>
      </c>
      <c r="D283" s="180"/>
      <c r="E283" s="181"/>
      <c r="F283" s="182"/>
      <c r="G283" s="183">
        <f>SUM(G277:G282)</f>
        <v>1080852</v>
      </c>
      <c r="O283" s="169">
        <v>4</v>
      </c>
      <c r="BA283" s="184">
        <f>SUM(BA277:BA282)</f>
        <v>0</v>
      </c>
      <c r="BB283" s="184">
        <f>SUM(BB277:BB282)</f>
        <v>0</v>
      </c>
      <c r="BC283" s="184">
        <f>SUM(BC277:BC282)</f>
        <v>0</v>
      </c>
      <c r="BD283" s="184">
        <f>SUM(BD277:BD282)</f>
        <v>1080852</v>
      </c>
      <c r="BE283" s="184">
        <f>SUM(BE277:BE282)</f>
        <v>0</v>
      </c>
    </row>
    <row r="284" spans="1:15" ht="12.75">
      <c r="A284" s="162" t="s">
        <v>74</v>
      </c>
      <c r="B284" s="163" t="s">
        <v>579</v>
      </c>
      <c r="C284" s="164" t="s">
        <v>580</v>
      </c>
      <c r="D284" s="165"/>
      <c r="E284" s="166"/>
      <c r="F284" s="166"/>
      <c r="G284" s="167"/>
      <c r="H284" s="168"/>
      <c r="I284" s="168"/>
      <c r="O284" s="169">
        <v>1</v>
      </c>
    </row>
    <row r="285" spans="1:104" ht="12.75">
      <c r="A285" s="170">
        <v>214</v>
      </c>
      <c r="B285" s="171" t="s">
        <v>581</v>
      </c>
      <c r="C285" s="172" t="s">
        <v>582</v>
      </c>
      <c r="D285" s="173" t="s">
        <v>147</v>
      </c>
      <c r="E285" s="174">
        <v>245.52</v>
      </c>
      <c r="F285" s="174">
        <v>134</v>
      </c>
      <c r="G285" s="175">
        <f>E285*F285</f>
        <v>32899.68</v>
      </c>
      <c r="O285" s="169">
        <v>2</v>
      </c>
      <c r="AA285" s="147">
        <v>1</v>
      </c>
      <c r="AB285" s="147">
        <v>3</v>
      </c>
      <c r="AC285" s="147">
        <v>3</v>
      </c>
      <c r="AZ285" s="147">
        <v>1</v>
      </c>
      <c r="BA285" s="147">
        <f>IF(AZ285=1,G285,0)</f>
        <v>32899.68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6">
        <v>1</v>
      </c>
      <c r="CB285" s="176">
        <v>3</v>
      </c>
      <c r="CZ285" s="147">
        <v>0</v>
      </c>
    </row>
    <row r="286" spans="1:104" ht="12.75">
      <c r="A286" s="170">
        <v>215</v>
      </c>
      <c r="B286" s="171" t="s">
        <v>583</v>
      </c>
      <c r="C286" s="172" t="s">
        <v>584</v>
      </c>
      <c r="D286" s="173" t="s">
        <v>147</v>
      </c>
      <c r="E286" s="174">
        <v>245.52</v>
      </c>
      <c r="F286" s="174">
        <v>143.5</v>
      </c>
      <c r="G286" s="175">
        <f>E286*F286</f>
        <v>35232.12</v>
      </c>
      <c r="O286" s="169">
        <v>2</v>
      </c>
      <c r="AA286" s="147">
        <v>1</v>
      </c>
      <c r="AB286" s="147">
        <v>3</v>
      </c>
      <c r="AC286" s="147">
        <v>3</v>
      </c>
      <c r="AZ286" s="147">
        <v>1</v>
      </c>
      <c r="BA286" s="147">
        <f>IF(AZ286=1,G286,0)</f>
        <v>35232.12</v>
      </c>
      <c r="BB286" s="147">
        <f>IF(AZ286=2,G286,0)</f>
        <v>0</v>
      </c>
      <c r="BC286" s="147">
        <f>IF(AZ286=3,G286,0)</f>
        <v>0</v>
      </c>
      <c r="BD286" s="147">
        <f>IF(AZ286=4,G286,0)</f>
        <v>0</v>
      </c>
      <c r="BE286" s="147">
        <f>IF(AZ286=5,G286,0)</f>
        <v>0</v>
      </c>
      <c r="CA286" s="176">
        <v>1</v>
      </c>
      <c r="CB286" s="176">
        <v>3</v>
      </c>
      <c r="CZ286" s="147">
        <v>0</v>
      </c>
    </row>
    <row r="287" spans="1:104" ht="12.75">
      <c r="A287" s="170">
        <v>216</v>
      </c>
      <c r="B287" s="171" t="s">
        <v>585</v>
      </c>
      <c r="C287" s="172" t="s">
        <v>586</v>
      </c>
      <c r="D287" s="173" t="s">
        <v>147</v>
      </c>
      <c r="E287" s="174">
        <v>2455.18</v>
      </c>
      <c r="F287" s="174">
        <v>15.9</v>
      </c>
      <c r="G287" s="175">
        <f>E287*F287</f>
        <v>39037.362</v>
      </c>
      <c r="O287" s="169">
        <v>2</v>
      </c>
      <c r="AA287" s="147">
        <v>1</v>
      </c>
      <c r="AB287" s="147">
        <v>3</v>
      </c>
      <c r="AC287" s="147">
        <v>3</v>
      </c>
      <c r="AZ287" s="147">
        <v>1</v>
      </c>
      <c r="BA287" s="147">
        <f>IF(AZ287=1,G287,0)</f>
        <v>39037.362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6">
        <v>1</v>
      </c>
      <c r="CB287" s="176">
        <v>3</v>
      </c>
      <c r="CZ287" s="147">
        <v>0</v>
      </c>
    </row>
    <row r="288" spans="1:104" ht="12.75">
      <c r="A288" s="170">
        <v>217</v>
      </c>
      <c r="B288" s="171" t="s">
        <v>587</v>
      </c>
      <c r="C288" s="172" t="s">
        <v>588</v>
      </c>
      <c r="D288" s="173" t="s">
        <v>147</v>
      </c>
      <c r="E288" s="174">
        <v>245.52</v>
      </c>
      <c r="F288" s="174">
        <v>91.5</v>
      </c>
      <c r="G288" s="175">
        <f>E288*F288</f>
        <v>22465.08</v>
      </c>
      <c r="O288" s="169">
        <v>2</v>
      </c>
      <c r="AA288" s="147">
        <v>1</v>
      </c>
      <c r="AB288" s="147">
        <v>3</v>
      </c>
      <c r="AC288" s="147">
        <v>3</v>
      </c>
      <c r="AZ288" s="147">
        <v>1</v>
      </c>
      <c r="BA288" s="147">
        <f>IF(AZ288=1,G288,0)</f>
        <v>22465.08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A288" s="176">
        <v>1</v>
      </c>
      <c r="CB288" s="176">
        <v>3</v>
      </c>
      <c r="CZ288" s="147">
        <v>0</v>
      </c>
    </row>
    <row r="289" spans="1:57" ht="12.75">
      <c r="A289" s="177"/>
      <c r="B289" s="178" t="s">
        <v>77</v>
      </c>
      <c r="C289" s="179" t="str">
        <f>CONCATENATE(B284," ",C284)</f>
        <v>D96 Přesuny suti a vybouraných hmot</v>
      </c>
      <c r="D289" s="180"/>
      <c r="E289" s="181"/>
      <c r="F289" s="182"/>
      <c r="G289" s="183">
        <f>SUM(G284:G288)</f>
        <v>129634.24200000001</v>
      </c>
      <c r="O289" s="169">
        <v>4</v>
      </c>
      <c r="BA289" s="184">
        <f>SUM(BA284:BA288)</f>
        <v>129634.24200000001</v>
      </c>
      <c r="BB289" s="184">
        <f>SUM(BB284:BB288)</f>
        <v>0</v>
      </c>
      <c r="BC289" s="184">
        <f>SUM(BC284:BC288)</f>
        <v>0</v>
      </c>
      <c r="BD289" s="184">
        <f>SUM(BD284:BD288)</f>
        <v>0</v>
      </c>
      <c r="BE289" s="184">
        <f>SUM(BE284:BE288)</f>
        <v>0</v>
      </c>
    </row>
    <row r="290" ht="12.75">
      <c r="E290" s="147"/>
    </row>
    <row r="291" ht="12.75">
      <c r="E291" s="147"/>
    </row>
    <row r="292" ht="12.75">
      <c r="E292" s="147"/>
    </row>
    <row r="293" ht="12.75">
      <c r="E293" s="147"/>
    </row>
    <row r="294" ht="12.75">
      <c r="E294" s="147"/>
    </row>
    <row r="295" ht="12.75">
      <c r="E295" s="147"/>
    </row>
    <row r="296" ht="12.75">
      <c r="E296" s="147"/>
    </row>
    <row r="297" ht="12.75">
      <c r="E297" s="147"/>
    </row>
    <row r="298" ht="12.75">
      <c r="E298" s="147"/>
    </row>
    <row r="299" ht="12.75">
      <c r="E299" s="147"/>
    </row>
    <row r="300" ht="12.75">
      <c r="E300" s="147"/>
    </row>
    <row r="301" ht="12.75">
      <c r="E301" s="147"/>
    </row>
    <row r="302" ht="12.75">
      <c r="E302" s="147"/>
    </row>
    <row r="303" ht="12.75">
      <c r="E303" s="147"/>
    </row>
    <row r="304" ht="12.75">
      <c r="E304" s="147"/>
    </row>
    <row r="305" ht="12.75">
      <c r="E305" s="147"/>
    </row>
    <row r="306" ht="12.75">
      <c r="E306" s="147"/>
    </row>
    <row r="307" ht="12.75">
      <c r="E307" s="147"/>
    </row>
    <row r="308" ht="12.75">
      <c r="E308" s="147"/>
    </row>
    <row r="309" ht="12.75">
      <c r="E309" s="147"/>
    </row>
    <row r="310" ht="12.75">
      <c r="E310" s="147"/>
    </row>
    <row r="311" ht="12.75">
      <c r="E311" s="147"/>
    </row>
    <row r="312" ht="12.75">
      <c r="E312" s="147"/>
    </row>
    <row r="313" spans="1:7" ht="12.75">
      <c r="A313" s="185"/>
      <c r="B313" s="185"/>
      <c r="C313" s="185"/>
      <c r="D313" s="185"/>
      <c r="E313" s="185"/>
      <c r="F313" s="185"/>
      <c r="G313" s="185"/>
    </row>
    <row r="314" spans="1:7" ht="12.75">
      <c r="A314" s="185"/>
      <c r="B314" s="185"/>
      <c r="C314" s="185"/>
      <c r="D314" s="185"/>
      <c r="E314" s="185"/>
      <c r="F314" s="185"/>
      <c r="G314" s="185"/>
    </row>
    <row r="315" spans="1:7" ht="12.75">
      <c r="A315" s="185"/>
      <c r="B315" s="185"/>
      <c r="C315" s="185"/>
      <c r="D315" s="185"/>
      <c r="E315" s="185"/>
      <c r="F315" s="185"/>
      <c r="G315" s="185"/>
    </row>
    <row r="316" spans="1:7" ht="12.75">
      <c r="A316" s="185"/>
      <c r="B316" s="185"/>
      <c r="C316" s="185"/>
      <c r="D316" s="185"/>
      <c r="E316" s="185"/>
      <c r="F316" s="185"/>
      <c r="G316" s="185"/>
    </row>
    <row r="317" ht="12.75">
      <c r="E317" s="147"/>
    </row>
    <row r="318" ht="12.75">
      <c r="E318" s="147"/>
    </row>
    <row r="319" ht="12.75">
      <c r="E319" s="147"/>
    </row>
    <row r="320" ht="12.75">
      <c r="E320" s="147"/>
    </row>
    <row r="321" ht="12.75">
      <c r="E321" s="147"/>
    </row>
    <row r="322" ht="12.75">
      <c r="E322" s="147"/>
    </row>
    <row r="323" ht="12.75">
      <c r="E323" s="147"/>
    </row>
    <row r="324" ht="12.75">
      <c r="E324" s="147"/>
    </row>
    <row r="325" ht="12.75">
      <c r="E325" s="147"/>
    </row>
    <row r="326" ht="12.75">
      <c r="E326" s="147"/>
    </row>
    <row r="327" ht="12.75">
      <c r="E327" s="147"/>
    </row>
    <row r="328" ht="12.75">
      <c r="E328" s="147"/>
    </row>
    <row r="329" ht="12.75">
      <c r="E329" s="147"/>
    </row>
    <row r="330" ht="12.75">
      <c r="E330" s="147"/>
    </row>
    <row r="331" ht="12.75">
      <c r="E331" s="147"/>
    </row>
    <row r="332" ht="12.75">
      <c r="E332" s="147"/>
    </row>
    <row r="333" ht="12.75">
      <c r="E333" s="147"/>
    </row>
    <row r="334" ht="12.75">
      <c r="E334" s="147"/>
    </row>
    <row r="335" ht="12.75">
      <c r="E335" s="147"/>
    </row>
    <row r="336" ht="12.75">
      <c r="E336" s="147"/>
    </row>
    <row r="337" ht="12.75">
      <c r="E337" s="147"/>
    </row>
    <row r="338" ht="12.75">
      <c r="E338" s="147"/>
    </row>
    <row r="339" ht="12.75">
      <c r="E339" s="147"/>
    </row>
    <row r="340" ht="12.75">
      <c r="E340" s="147"/>
    </row>
    <row r="341" ht="12.75">
      <c r="E341" s="147"/>
    </row>
    <row r="342" ht="12.75">
      <c r="E342" s="147"/>
    </row>
    <row r="343" ht="12.75">
      <c r="E343" s="147"/>
    </row>
    <row r="344" ht="12.75">
      <c r="E344" s="147"/>
    </row>
    <row r="345" ht="12.75">
      <c r="E345" s="147"/>
    </row>
    <row r="346" ht="12.75">
      <c r="E346" s="147"/>
    </row>
    <row r="347" ht="12.75">
      <c r="E347" s="147"/>
    </row>
    <row r="348" spans="1:2" ht="12.75">
      <c r="A348" s="186"/>
      <c r="B348" s="186"/>
    </row>
    <row r="349" spans="1:7" ht="12.75">
      <c r="A349" s="185"/>
      <c r="B349" s="185"/>
      <c r="C349" s="187"/>
      <c r="D349" s="187"/>
      <c r="E349" s="188"/>
      <c r="F349" s="187"/>
      <c r="G349" s="189"/>
    </row>
    <row r="350" spans="1:7" ht="12.75">
      <c r="A350" s="190"/>
      <c r="B350" s="190"/>
      <c r="C350" s="185"/>
      <c r="D350" s="185"/>
      <c r="E350" s="191"/>
      <c r="F350" s="185"/>
      <c r="G350" s="185"/>
    </row>
    <row r="351" spans="1:7" ht="12.75">
      <c r="A351" s="185"/>
      <c r="B351" s="185"/>
      <c r="C351" s="185"/>
      <c r="D351" s="185"/>
      <c r="E351" s="191"/>
      <c r="F351" s="185"/>
      <c r="G351" s="185"/>
    </row>
    <row r="352" spans="1:7" ht="12.75">
      <c r="A352" s="185"/>
      <c r="B352" s="185"/>
      <c r="C352" s="185"/>
      <c r="D352" s="185"/>
      <c r="E352" s="191"/>
      <c r="F352" s="185"/>
      <c r="G352" s="185"/>
    </row>
    <row r="353" spans="1:7" ht="12.75">
      <c r="A353" s="185"/>
      <c r="B353" s="185"/>
      <c r="C353" s="185"/>
      <c r="D353" s="185"/>
      <c r="E353" s="191"/>
      <c r="F353" s="185"/>
      <c r="G353" s="185"/>
    </row>
    <row r="354" spans="1:7" ht="12.75">
      <c r="A354" s="185"/>
      <c r="B354" s="185"/>
      <c r="C354" s="185"/>
      <c r="D354" s="185"/>
      <c r="E354" s="191"/>
      <c r="F354" s="185"/>
      <c r="G354" s="185"/>
    </row>
    <row r="355" spans="1:7" ht="12.75">
      <c r="A355" s="185"/>
      <c r="B355" s="185"/>
      <c r="C355" s="185"/>
      <c r="D355" s="185"/>
      <c r="E355" s="191"/>
      <c r="F355" s="185"/>
      <c r="G355" s="185"/>
    </row>
    <row r="356" spans="1:7" ht="12.75">
      <c r="A356" s="185"/>
      <c r="B356" s="185"/>
      <c r="C356" s="185"/>
      <c r="D356" s="185"/>
      <c r="E356" s="191"/>
      <c r="F356" s="185"/>
      <c r="G356" s="185"/>
    </row>
    <row r="357" spans="1:7" ht="12.75">
      <c r="A357" s="185"/>
      <c r="B357" s="185"/>
      <c r="C357" s="185"/>
      <c r="D357" s="185"/>
      <c r="E357" s="191"/>
      <c r="F357" s="185"/>
      <c r="G357" s="185"/>
    </row>
    <row r="358" spans="1:7" ht="12.75">
      <c r="A358" s="185"/>
      <c r="B358" s="185"/>
      <c r="C358" s="185"/>
      <c r="D358" s="185"/>
      <c r="E358" s="191"/>
      <c r="F358" s="185"/>
      <c r="G358" s="185"/>
    </row>
    <row r="359" spans="1:7" ht="12.75">
      <c r="A359" s="185"/>
      <c r="B359" s="185"/>
      <c r="C359" s="185"/>
      <c r="D359" s="185"/>
      <c r="E359" s="191"/>
      <c r="F359" s="185"/>
      <c r="G359" s="185"/>
    </row>
    <row r="360" spans="1:7" ht="12.75">
      <c r="A360" s="185"/>
      <c r="B360" s="185"/>
      <c r="C360" s="185"/>
      <c r="D360" s="185"/>
      <c r="E360" s="191"/>
      <c r="F360" s="185"/>
      <c r="G360" s="185"/>
    </row>
    <row r="361" spans="1:7" ht="12.75">
      <c r="A361" s="185"/>
      <c r="B361" s="185"/>
      <c r="C361" s="185"/>
      <c r="D361" s="185"/>
      <c r="E361" s="191"/>
      <c r="F361" s="185"/>
      <c r="G361" s="185"/>
    </row>
    <row r="362" spans="1:7" ht="12.75">
      <c r="A362" s="185"/>
      <c r="B362" s="185"/>
      <c r="C362" s="185"/>
      <c r="D362" s="185"/>
      <c r="E362" s="191"/>
      <c r="F362" s="185"/>
      <c r="G36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</dc:creator>
  <cp:keywords/>
  <dc:description/>
  <cp:lastModifiedBy>vitkova</cp:lastModifiedBy>
  <dcterms:created xsi:type="dcterms:W3CDTF">2009-02-02T12:44:53Z</dcterms:created>
  <dcterms:modified xsi:type="dcterms:W3CDTF">2009-02-04T12:23:43Z</dcterms:modified>
  <cp:category/>
  <cp:version/>
  <cp:contentType/>
  <cp:contentStatus/>
</cp:coreProperties>
</file>